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E\Jam\Petro Electric\Afte PO\Proposal\Flange\"/>
    </mc:Choice>
  </mc:AlternateContent>
  <xr:revisionPtr revIDLastSave="0" documentId="13_ncr:1_{304F86BF-BE04-46D4-A4CF-EAA85F736B4E}" xr6:coauthVersionLast="47" xr6:coauthVersionMax="47" xr10:uidLastSave="{00000000-0000-0000-0000-000000000000}"/>
  <bookViews>
    <workbookView xWindow="-110" yWindow="-110" windowWidth="25820" windowHeight="15500" xr2:uid="{25FE3D98-ACA6-493F-8D64-8F41DA056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H17" i="1"/>
  <c r="I17" i="1" s="1"/>
  <c r="H26" i="1"/>
  <c r="I26" i="1" s="1"/>
  <c r="H25" i="1"/>
  <c r="I25" i="1" s="1"/>
  <c r="H24" i="1"/>
  <c r="I24" i="1" s="1"/>
  <c r="H23" i="1"/>
  <c r="I23" i="1" s="1"/>
  <c r="K23" i="1" s="1"/>
  <c r="I22" i="1"/>
  <c r="K22" i="1" s="1"/>
  <c r="H10" i="1"/>
  <c r="I10" i="1" s="1"/>
  <c r="K10" i="1" s="1"/>
  <c r="H21" i="1"/>
  <c r="I21" i="1" s="1"/>
  <c r="K21" i="1" s="1"/>
  <c r="H20" i="1"/>
  <c r="I20" i="1" s="1"/>
  <c r="K20" i="1" s="1"/>
  <c r="H11" i="1"/>
  <c r="I11" i="1" s="1"/>
  <c r="K11" i="1" s="1"/>
  <c r="I16" i="1"/>
  <c r="K16" i="1" s="1"/>
  <c r="H13" i="1"/>
  <c r="I13" i="1" s="1"/>
  <c r="K13" i="1" s="1"/>
  <c r="H9" i="1"/>
  <c r="I9" i="1" s="1"/>
  <c r="K9" i="1" s="1"/>
  <c r="I12" i="1"/>
  <c r="K12" i="1" s="1"/>
  <c r="H15" i="1"/>
  <c r="I15" i="1" s="1"/>
  <c r="K15" i="1" s="1"/>
  <c r="H7" i="1"/>
  <c r="I7" i="1" s="1"/>
  <c r="K7" i="1" s="1"/>
  <c r="H8" i="1"/>
  <c r="I8" i="1" s="1"/>
  <c r="K8" i="1" s="1"/>
  <c r="H6" i="1"/>
  <c r="I6" i="1" s="1"/>
  <c r="K6" i="1" s="1"/>
  <c r="H18" i="1"/>
  <c r="I18" i="1" s="1"/>
  <c r="K18" i="1" s="1"/>
  <c r="H4" i="1"/>
  <c r="I4" i="1" s="1"/>
  <c r="K4" i="1" s="1"/>
  <c r="H5" i="1"/>
  <c r="I5" i="1" s="1"/>
  <c r="K5" i="1" s="1"/>
  <c r="H19" i="1"/>
  <c r="I19" i="1" s="1"/>
  <c r="K19" i="1" s="1"/>
</calcChain>
</file>

<file path=xl/sharedStrings.xml><?xml version="1.0" encoding="utf-8"?>
<sst xmlns="http://schemas.openxmlformats.org/spreadsheetml/2006/main" count="104" uniqueCount="34">
  <si>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</si>
  <si>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</si>
  <si>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</si>
  <si>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</si>
  <si>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</si>
  <si>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</si>
  <si>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</si>
  <si>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</si>
  <si>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Unit</t>
  </si>
  <si>
    <t>Spare</t>
  </si>
  <si>
    <t>FLANGES</t>
  </si>
  <si>
    <t>Blind Flange</t>
  </si>
  <si>
    <t>FLANGE BLIND, 300 LB, RF, ASME B16.5, ASTM A350 GR LF2</t>
  </si>
  <si>
    <t>Size (mm)</t>
  </si>
  <si>
    <t>Flange WN</t>
  </si>
  <si>
    <t>FLANGE WN, SCH80, 300 LB, RF, ASME B16.5, ASTM A350 GR LF2</t>
  </si>
  <si>
    <t>FLANGE THD, 300 LB, RF, ASME B16.5, ASTM A350 GR LF2</t>
  </si>
  <si>
    <t>FLANGE WN, SCH 80, 300 LB, RF, ASME B16.5, ASTM A350 GR LF2</t>
  </si>
  <si>
    <t>A350 GR LF2 CL.1</t>
  </si>
  <si>
    <t>Flange SW</t>
  </si>
  <si>
    <t>FLANGE SW, 300 LB, RF, ASME B16.5, ASTM A350 GR LF2</t>
  </si>
  <si>
    <t>NO's</t>
  </si>
  <si>
    <t>FLANGE WN, 300 LB, RF, ASME B16.5, ASTM A350 GR LF2</t>
  </si>
  <si>
    <t>FLANGE WN, 300 LB, RF, ASME B16.5, ASTM A105N</t>
  </si>
  <si>
    <t>A105N</t>
  </si>
  <si>
    <t>Final Quantity</t>
  </si>
  <si>
    <t>No's</t>
  </si>
  <si>
    <t>Flange SW, 150 LB, RF, ASME B16.5, ASTM 182 GR F304</t>
  </si>
  <si>
    <t>A182 GR F304</t>
  </si>
  <si>
    <t>A350 GR LF2 CL2</t>
  </si>
  <si>
    <t>FLANGE BLIND, 300 LB, RF, ASME B16.5, ASTM A182 GR F304</t>
  </si>
  <si>
    <t>Flange Blind, 300 LB, RF, ASME B16.5, ASTM A182 GR F304</t>
  </si>
  <si>
    <t>Flange Blind, 150 LB, RF, ASME B16.5, ASTM A182 GR F304</t>
  </si>
  <si>
    <t>MTO For Flanges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</si>
</sst>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darkHorizontal">
        <fgColor theme="0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7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A045F-D809-44A8-AD5B-8EDB8A3213F6}" name="Table2" displayName="Table2" ref="A2:L23" totalsRowShown="0" headerRowDxfId="13" dataDxfId="12">
  <autoFilter ref="A2:L23" xr:uid="{0B4A045F-D809-44A8-AD5B-8EDB8A3213F6}"/>
  <tableColumns count="12">
    <tableColumn id="1" xr3:uid="{6A389D27-6FCA-4BE7-97E6-FADACFB6DED0}" name="Item " dataDxfId="11"/>
    <tableColumn id="2" xr3:uid="{6DEDB0CB-7A96-45C7-848F-37759FECF3EE}" name="Type" dataDxfId="10"/>
    <tableColumn id="3" xr3:uid="{B65DA6AB-8280-461C-A84F-9F66B1F0450F}" name="Description" dataDxfId="9"/>
    <tableColumn id="4" xr3:uid="{51CBCF0C-AD88-40CD-A6AC-63208738B8ED}" name="SCH/Class" dataDxfId="8"/>
    <tableColumn id="5" xr3:uid="{324C0A16-F9C3-4A77-9DC5-310FAA4E2506}" name="Size (mm)" dataDxfId="7"/>
    <tableColumn id="6" xr3:uid="{26FABA9D-5904-4A50-8A5D-CD9D255DE80C}" name="Material (ASTM)" dataDxfId="6"/>
    <tableColumn id="7" xr3:uid="{E43AB823-0280-4F13-866E-B9AB4F69C19D}" name="QTY (Unit A)" dataDxfId="5"/>
    <tableColumn id="8" xr3:uid="{D6DC64B3-DF1B-40FB-8B95-E83039A852CA}" name="QTY (UnitB)" dataDxfId="4">
      <calculatedColumnFormula>Table2[[#This Row],[QTY (Unit A)]]</calculatedColumnFormula>
    </tableColumn>
    <tableColumn id="9" xr3:uid="{5808AAC4-B8E5-4A4C-84DF-0276841F9B6A}" name="Total QTY" dataDxfId="3">
      <calculatedColumnFormula>Table2[[#This Row],[QTY (Unit A)]]+Table2[[#This Row],[QTY (UnitB)]]</calculatedColumnFormula>
    </tableColumn>
    <tableColumn id="10" xr3:uid="{51EFE52D-008D-42BC-8C30-BE0E62A4460B}" name="Unit" dataDxfId="2"/>
    <tableColumn id="11" xr3:uid="{B9FC7451-2B07-498B-B852-63687DCA57A2}" name="Spare" dataDxfId="1"/>
    <tableColumn id="12" xr3:uid="{605ABD57-6DB2-402D-B98D-5919DBB248AA}" name="Final Quantity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3DF6-F521-4BF5-B264-3C04E5FE99DC}">
  <dimension ref="A1:L26"/>
  <sheetViews>
    <sheetView tabSelected="1" zoomScaleNormal="100" workbookViewId="0">
      <selection activeCell="C7" sqref="C7"/>
    </sheetView>
  </sheetViews>
  <sheetFormatPr defaultColWidth="8.90625" defaultRowHeight="14" x14ac:dyDescent="0.35"/>
  <cols>
    <col min="1" max="1" width="10.54296875" style="2" bestFit="1" customWidth="1"/>
    <col min="2" max="2" width="21.54296875" style="2" bestFit="1" customWidth="1"/>
    <col min="3" max="3" width="73" style="2" bestFit="1" customWidth="1"/>
    <col min="4" max="4" width="16.453125" style="2" bestFit="1" customWidth="1"/>
    <col min="5" max="5" width="21.453125" style="2" bestFit="1" customWidth="1"/>
    <col min="6" max="6" width="22.90625" style="2" bestFit="1" customWidth="1"/>
    <col min="7" max="7" width="18.453125" style="2" bestFit="1" customWidth="1"/>
    <col min="8" max="8" width="17.90625" style="2" bestFit="1" customWidth="1"/>
    <col min="9" max="9" width="15.54296875" style="2" bestFit="1" customWidth="1"/>
    <col min="10" max="10" width="9.54296875" style="2" bestFit="1" customWidth="1"/>
    <col min="11" max="11" width="11.08984375" style="2" bestFit="1" customWidth="1"/>
    <col min="12" max="12" width="28" style="2" customWidth="1"/>
    <col min="13" max="13" width="8.90625" style="2" customWidth="1"/>
    <col min="14" max="16384" width="8.90625" style="2"/>
  </cols>
  <sheetData>
    <row r="1" spans="1:12" ht="20" x14ac:dyDescent="0.35">
      <c r="A1" s="7" t="s">
        <v>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.5" x14ac:dyDescent="0.35">
      <c r="A2" s="1" t="s">
        <v>0</v>
      </c>
      <c r="B2" s="1" t="s">
        <v>1</v>
      </c>
      <c r="C2" s="1" t="s">
        <v>2</v>
      </c>
      <c r="D2" s="1" t="s">
        <v>3</v>
      </c>
      <c r="E2" s="6" t="s">
        <v>13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25</v>
      </c>
    </row>
    <row r="3" spans="1:12" ht="18.649999999999999" customHeight="1" x14ac:dyDescent="0.35">
      <c r="A3" s="3"/>
      <c r="B3" s="4" t="s">
        <v>10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2">
        <v>1</v>
      </c>
      <c r="B4" s="2" t="s">
        <v>14</v>
      </c>
      <c r="C4" s="2" t="s">
        <v>15</v>
      </c>
      <c r="D4" s="2">
        <v>80</v>
      </c>
      <c r="E4" s="5">
        <v>15</v>
      </c>
      <c r="F4" s="2" t="s">
        <v>18</v>
      </c>
      <c r="G4" s="2">
        <v>2</v>
      </c>
      <c r="H4" s="2">
        <f>Table2[[#This Row],[QTY (Unit A)]]</f>
        <v>2</v>
      </c>
      <c r="I4" s="2">
        <f>Table2[[#This Row],[QTY (Unit A)]]+Table2[[#This Row],[QTY (UnitB)]]</f>
        <v>4</v>
      </c>
      <c r="J4" s="2" t="s">
        <v>21</v>
      </c>
      <c r="K4" s="2">
        <f>Table2[[#This Row],[Final Quantity]]-Table2[[#This Row],[Total QTY]]</f>
        <v>2</v>
      </c>
      <c r="L4" s="10">
        <v>6</v>
      </c>
    </row>
    <row r="5" spans="1:12" x14ac:dyDescent="0.35">
      <c r="A5" s="2">
        <v>2</v>
      </c>
      <c r="B5" s="2" t="s">
        <v>14</v>
      </c>
      <c r="C5" s="2" t="s">
        <v>17</v>
      </c>
      <c r="D5" s="2">
        <v>80</v>
      </c>
      <c r="E5" s="5">
        <v>20</v>
      </c>
      <c r="F5" s="2" t="s">
        <v>18</v>
      </c>
      <c r="G5" s="2">
        <v>3</v>
      </c>
      <c r="H5" s="2">
        <f>Table2[[#This Row],[QTY (Unit A)]]</f>
        <v>3</v>
      </c>
      <c r="I5" s="2">
        <f>Table2[[#This Row],[QTY (Unit A)]]+Table2[[#This Row],[QTY (UnitB)]]</f>
        <v>6</v>
      </c>
      <c r="J5" s="2" t="s">
        <v>21</v>
      </c>
      <c r="K5" s="2">
        <f>Table2[[#This Row],[Final Quantity]]-Table2[[#This Row],[Total QTY]]</f>
        <v>2</v>
      </c>
      <c r="L5" s="11">
        <v>8</v>
      </c>
    </row>
    <row r="6" spans="1:12" x14ac:dyDescent="0.35">
      <c r="A6" s="2">
        <v>3</v>
      </c>
      <c r="B6" s="2" t="s">
        <v>14</v>
      </c>
      <c r="C6" s="2" t="s">
        <v>17</v>
      </c>
      <c r="D6" s="2">
        <v>80</v>
      </c>
      <c r="E6" s="5">
        <v>150</v>
      </c>
      <c r="F6" s="2" t="s">
        <v>18</v>
      </c>
      <c r="G6" s="2">
        <v>3</v>
      </c>
      <c r="H6" s="2">
        <f>Table2[[#This Row],[QTY (Unit A)]]</f>
        <v>3</v>
      </c>
      <c r="I6" s="2">
        <f>Table2[[#This Row],[QTY (Unit A)]]+Table2[[#This Row],[QTY (UnitB)]]</f>
        <v>6</v>
      </c>
      <c r="J6" s="2" t="s">
        <v>21</v>
      </c>
      <c r="K6" s="2">
        <f>Table2[[#This Row],[Final Quantity]]-Table2[[#This Row],[Total QTY]]</f>
        <v>0</v>
      </c>
      <c r="L6" s="10">
        <v>6</v>
      </c>
    </row>
    <row r="7" spans="1:12" x14ac:dyDescent="0.35">
      <c r="A7" s="2">
        <v>4</v>
      </c>
      <c r="B7" s="2" t="s">
        <v>14</v>
      </c>
      <c r="C7" s="2" t="s">
        <v>15</v>
      </c>
      <c r="D7" s="2">
        <v>80</v>
      </c>
      <c r="E7" s="5">
        <v>50</v>
      </c>
      <c r="F7" s="2" t="s">
        <v>18</v>
      </c>
      <c r="G7" s="2">
        <v>32</v>
      </c>
      <c r="H7" s="2">
        <f>Table2[[#This Row],[QTY (Unit A)]]</f>
        <v>32</v>
      </c>
      <c r="I7" s="2">
        <f>Table2[[#This Row],[QTY (Unit A)]]+Table2[[#This Row],[QTY (UnitB)]]</f>
        <v>64</v>
      </c>
      <c r="J7" s="2" t="s">
        <v>21</v>
      </c>
      <c r="K7" s="2">
        <f>Table2[[#This Row],[Final Quantity]]-Table2[[#This Row],[Total QTY]]</f>
        <v>8</v>
      </c>
      <c r="L7" s="10">
        <v>72</v>
      </c>
    </row>
    <row r="8" spans="1:12" x14ac:dyDescent="0.35">
      <c r="A8" s="2">
        <v>5</v>
      </c>
      <c r="B8" s="2" t="s">
        <v>14</v>
      </c>
      <c r="C8" s="2" t="s">
        <v>15</v>
      </c>
      <c r="D8" s="2">
        <v>80</v>
      </c>
      <c r="E8" s="5">
        <v>40</v>
      </c>
      <c r="F8" s="2" t="s">
        <v>18</v>
      </c>
      <c r="G8" s="2">
        <v>4</v>
      </c>
      <c r="H8" s="2">
        <f>Table2[[#This Row],[QTY (Unit A)]]</f>
        <v>4</v>
      </c>
      <c r="I8" s="2">
        <f>Table2[[#This Row],[QTY (Unit A)]]+Table2[[#This Row],[QTY (UnitB)]]</f>
        <v>8</v>
      </c>
      <c r="J8" s="2" t="s">
        <v>21</v>
      </c>
      <c r="K8" s="2">
        <f>Table2[[#This Row],[Final Quantity]]-Table2[[#This Row],[Total QTY]]</f>
        <v>2</v>
      </c>
      <c r="L8" s="10">
        <v>10</v>
      </c>
    </row>
    <row r="9" spans="1:12" x14ac:dyDescent="0.35">
      <c r="A9" s="2">
        <v>6</v>
      </c>
      <c r="B9" s="2" t="s">
        <v>14</v>
      </c>
      <c r="C9" s="2" t="s">
        <v>22</v>
      </c>
      <c r="D9" s="2">
        <v>80</v>
      </c>
      <c r="E9" s="5">
        <v>80</v>
      </c>
      <c r="F9" s="2" t="s">
        <v>18</v>
      </c>
      <c r="G9" s="2">
        <v>2</v>
      </c>
      <c r="H9" s="2">
        <f>Table2[[#This Row],[QTY (Unit A)]]</f>
        <v>2</v>
      </c>
      <c r="I9" s="2">
        <f>Table2[[#This Row],[QTY (Unit A)]]+Table2[[#This Row],[QTY (UnitB)]]</f>
        <v>4</v>
      </c>
      <c r="J9" s="2" t="s">
        <v>21</v>
      </c>
      <c r="K9" s="2">
        <f>Table2[[#This Row],[Final Quantity]]-Table2[[#This Row],[Total QTY]]</f>
        <v>2</v>
      </c>
      <c r="L9" s="10">
        <v>6</v>
      </c>
    </row>
    <row r="10" spans="1:12" x14ac:dyDescent="0.35">
      <c r="A10" s="2">
        <v>7</v>
      </c>
      <c r="B10" s="2" t="s">
        <v>14</v>
      </c>
      <c r="C10" s="2" t="s">
        <v>23</v>
      </c>
      <c r="D10" s="2">
        <v>80</v>
      </c>
      <c r="E10" s="5">
        <v>50</v>
      </c>
      <c r="F10" s="2" t="s">
        <v>24</v>
      </c>
      <c r="G10" s="2">
        <v>1</v>
      </c>
      <c r="H10" s="2">
        <f>Table2[[#This Row],[QTY (Unit A)]]</f>
        <v>1</v>
      </c>
      <c r="I10" s="2">
        <f>Table2[[#This Row],[QTY (Unit A)]]+Table2[[#This Row],[QTY (UnitB)]]</f>
        <v>2</v>
      </c>
      <c r="J10" s="2" t="s">
        <v>21</v>
      </c>
      <c r="K10" s="2">
        <f>Table2[[#This Row],[Final Quantity]]-Table2[[#This Row],[Total QTY]]</f>
        <v>0</v>
      </c>
      <c r="L10" s="10">
        <v>2</v>
      </c>
    </row>
    <row r="11" spans="1:12" x14ac:dyDescent="0.35">
      <c r="A11" s="2">
        <v>8</v>
      </c>
      <c r="B11" s="2" t="s">
        <v>14</v>
      </c>
      <c r="C11" s="2" t="s">
        <v>23</v>
      </c>
      <c r="D11" s="2">
        <v>80</v>
      </c>
      <c r="E11" s="5">
        <v>80</v>
      </c>
      <c r="F11" s="2" t="s">
        <v>24</v>
      </c>
      <c r="G11" s="2">
        <v>1</v>
      </c>
      <c r="H11" s="2">
        <f>Table2[[#This Row],[QTY (Unit A)]]</f>
        <v>1</v>
      </c>
      <c r="I11" s="2">
        <f>Table2[[#This Row],[QTY (Unit A)]]+Table2[[#This Row],[QTY (UnitB)]]</f>
        <v>2</v>
      </c>
      <c r="J11" s="2" t="s">
        <v>21</v>
      </c>
      <c r="K11" s="2">
        <f>Table2[[#This Row],[Final Quantity]]-Table2[[#This Row],[Total QTY]]</f>
        <v>0</v>
      </c>
      <c r="L11" s="10">
        <v>2</v>
      </c>
    </row>
    <row r="12" spans="1:12" x14ac:dyDescent="0.35">
      <c r="A12" s="2">
        <v>9</v>
      </c>
      <c r="B12" s="2" t="s">
        <v>14</v>
      </c>
      <c r="C12" s="2" t="s">
        <v>22</v>
      </c>
      <c r="D12" s="2">
        <v>80</v>
      </c>
      <c r="E12" s="5">
        <v>100</v>
      </c>
      <c r="F12" s="2" t="s">
        <v>18</v>
      </c>
      <c r="G12" s="2">
        <v>4</v>
      </c>
      <c r="H12" s="2">
        <v>4</v>
      </c>
      <c r="I12" s="2">
        <f>Table2[[#This Row],[QTY (Unit A)]]+Table2[[#This Row],[QTY (UnitB)]]</f>
        <v>8</v>
      </c>
      <c r="J12" s="2" t="s">
        <v>21</v>
      </c>
      <c r="K12" s="2">
        <f>Table2[[#This Row],[Final Quantity]]-Table2[[#This Row],[Total QTY]]</f>
        <v>2</v>
      </c>
      <c r="L12" s="10">
        <v>10</v>
      </c>
    </row>
    <row r="13" spans="1:12" x14ac:dyDescent="0.35">
      <c r="A13" s="2">
        <v>10</v>
      </c>
      <c r="B13" s="2" t="s">
        <v>14</v>
      </c>
      <c r="C13" s="2" t="s">
        <v>15</v>
      </c>
      <c r="D13" s="2">
        <v>80</v>
      </c>
      <c r="E13" s="5">
        <v>25</v>
      </c>
      <c r="F13" s="2" t="s">
        <v>18</v>
      </c>
      <c r="G13" s="2">
        <v>10</v>
      </c>
      <c r="H13" s="2">
        <f>Table2[[#This Row],[QTY (Unit A)]]</f>
        <v>10</v>
      </c>
      <c r="I13" s="2">
        <f>Table2[[#This Row],[QTY (Unit A)]]+Table2[[#This Row],[QTY (UnitB)]]</f>
        <v>20</v>
      </c>
      <c r="J13" s="2" t="s">
        <v>21</v>
      </c>
      <c r="K13" s="2">
        <f>Table2[[#This Row],[Final Quantity]]-Table2[[#This Row],[Total QTY]]</f>
        <v>4</v>
      </c>
      <c r="L13" s="10">
        <v>24</v>
      </c>
    </row>
    <row r="14" spans="1:12" x14ac:dyDescent="0.35">
      <c r="A14" s="2">
        <v>11</v>
      </c>
      <c r="B14" s="2" t="s">
        <v>19</v>
      </c>
      <c r="C14" s="2" t="s">
        <v>20</v>
      </c>
      <c r="D14" s="2">
        <v>300</v>
      </c>
      <c r="E14" s="5">
        <v>20</v>
      </c>
      <c r="G14" s="2">
        <v>2</v>
      </c>
      <c r="H14" s="8">
        <v>2</v>
      </c>
      <c r="I14" s="8">
        <f>Table2[[#This Row],[QTY (Unit A)]]+Table2[[#This Row],[QTY (UnitB)]]</f>
        <v>4</v>
      </c>
      <c r="K14" s="2">
        <v>2</v>
      </c>
      <c r="L14" s="10">
        <v>6</v>
      </c>
    </row>
    <row r="15" spans="1:12" x14ac:dyDescent="0.35">
      <c r="A15" s="2">
        <v>12</v>
      </c>
      <c r="B15" s="2" t="s">
        <v>19</v>
      </c>
      <c r="C15" s="2" t="s">
        <v>20</v>
      </c>
      <c r="D15" s="2">
        <v>300</v>
      </c>
      <c r="E15" s="5">
        <v>40</v>
      </c>
      <c r="F15" s="2" t="s">
        <v>18</v>
      </c>
      <c r="G15" s="2">
        <v>10</v>
      </c>
      <c r="H15" s="2">
        <f>Table2[[#This Row],[QTY (Unit A)]]</f>
        <v>10</v>
      </c>
      <c r="I15" s="2">
        <f>Table2[[#This Row],[QTY (Unit A)]]+Table2[[#This Row],[QTY (UnitB)]]</f>
        <v>20</v>
      </c>
      <c r="J15" s="2" t="s">
        <v>21</v>
      </c>
      <c r="K15" s="2">
        <f>Table2[[#This Row],[Final Quantity]]-Table2[[#This Row],[Total QTY]]</f>
        <v>6</v>
      </c>
      <c r="L15" s="10">
        <v>26</v>
      </c>
    </row>
    <row r="16" spans="1:12" x14ac:dyDescent="0.35">
      <c r="A16" s="2">
        <v>13</v>
      </c>
      <c r="B16" s="2" t="s">
        <v>19</v>
      </c>
      <c r="C16" s="2" t="s">
        <v>20</v>
      </c>
      <c r="D16" s="2">
        <v>300</v>
      </c>
      <c r="E16" s="5">
        <v>25</v>
      </c>
      <c r="F16" s="2" t="s">
        <v>18</v>
      </c>
      <c r="G16" s="2">
        <v>3</v>
      </c>
      <c r="H16" s="2">
        <v>3</v>
      </c>
      <c r="I16" s="2">
        <f>Table2[[#This Row],[QTY (Unit A)]]+Table2[[#This Row],[QTY (UnitB)]]</f>
        <v>6</v>
      </c>
      <c r="J16" s="2" t="s">
        <v>21</v>
      </c>
      <c r="K16" s="2">
        <f>Table2[[#This Row],[Final Quantity]]-Table2[[#This Row],[Total QTY]]</f>
        <v>2</v>
      </c>
      <c r="L16" s="10">
        <v>8</v>
      </c>
    </row>
    <row r="17" spans="1:12" x14ac:dyDescent="0.35">
      <c r="A17" s="2">
        <v>14</v>
      </c>
      <c r="B17" s="2" t="s">
        <v>19</v>
      </c>
      <c r="C17" s="2" t="s">
        <v>27</v>
      </c>
      <c r="D17" s="2">
        <v>150</v>
      </c>
      <c r="E17" s="5">
        <v>15</v>
      </c>
      <c r="F17" s="2" t="s">
        <v>28</v>
      </c>
      <c r="G17" s="2">
        <v>1</v>
      </c>
      <c r="H17" s="2">
        <f t="shared" ref="H17" si="0">G17</f>
        <v>1</v>
      </c>
      <c r="I17" s="2">
        <f t="shared" ref="I17" si="1">G17+H17</f>
        <v>2</v>
      </c>
      <c r="J17" s="2" t="s">
        <v>26</v>
      </c>
      <c r="K17" s="2">
        <v>0</v>
      </c>
      <c r="L17" s="10">
        <v>2</v>
      </c>
    </row>
    <row r="18" spans="1:12" x14ac:dyDescent="0.35">
      <c r="A18" s="2">
        <v>15</v>
      </c>
      <c r="B18" s="2" t="s">
        <v>11</v>
      </c>
      <c r="C18" s="2" t="s">
        <v>16</v>
      </c>
      <c r="D18" s="2">
        <v>300</v>
      </c>
      <c r="E18" s="5">
        <v>15</v>
      </c>
      <c r="F18" s="2" t="s">
        <v>18</v>
      </c>
      <c r="G18" s="2">
        <v>2</v>
      </c>
      <c r="H18" s="2">
        <f>Table2[[#This Row],[QTY (Unit A)]]</f>
        <v>2</v>
      </c>
      <c r="I18" s="2">
        <f>Table2[[#This Row],[QTY (Unit A)]]+Table2[[#This Row],[QTY (UnitB)]]</f>
        <v>4</v>
      </c>
      <c r="J18" s="2" t="s">
        <v>21</v>
      </c>
      <c r="K18" s="2">
        <f>Table2[[#This Row],[Final Quantity]]-Table2[[#This Row],[Total QTY]]</f>
        <v>2</v>
      </c>
      <c r="L18" s="10">
        <v>6</v>
      </c>
    </row>
    <row r="19" spans="1:12" x14ac:dyDescent="0.35">
      <c r="A19" s="2">
        <v>16</v>
      </c>
      <c r="B19" s="2" t="s">
        <v>11</v>
      </c>
      <c r="C19" s="2" t="s">
        <v>16</v>
      </c>
      <c r="D19" s="2">
        <v>300</v>
      </c>
      <c r="E19" s="5">
        <v>20</v>
      </c>
      <c r="F19" s="2" t="s">
        <v>18</v>
      </c>
      <c r="G19" s="2">
        <v>1</v>
      </c>
      <c r="H19" s="2">
        <f>Table2[[#This Row],[QTY (Unit A)]]</f>
        <v>1</v>
      </c>
      <c r="I19" s="2">
        <f>Table2[[#This Row],[QTY (Unit A)]]+Table2[[#This Row],[QTY (UnitB)]]</f>
        <v>2</v>
      </c>
      <c r="J19" s="2" t="s">
        <v>21</v>
      </c>
      <c r="K19" s="2">
        <f>Table2[[#This Row],[Final Quantity]]-Table2[[#This Row],[Total QTY]]</f>
        <v>2</v>
      </c>
      <c r="L19" s="10">
        <v>4</v>
      </c>
    </row>
    <row r="20" spans="1:12" x14ac:dyDescent="0.35">
      <c r="A20" s="2">
        <v>17</v>
      </c>
      <c r="B20" s="2" t="s">
        <v>11</v>
      </c>
      <c r="C20" s="2" t="s">
        <v>12</v>
      </c>
      <c r="D20" s="2">
        <v>300</v>
      </c>
      <c r="E20" s="2">
        <v>20</v>
      </c>
      <c r="F20" s="2" t="s">
        <v>18</v>
      </c>
      <c r="G20" s="2">
        <v>4</v>
      </c>
      <c r="H20" s="2">
        <f>Table2[[#This Row],[QTY (Unit A)]]</f>
        <v>4</v>
      </c>
      <c r="I20" s="2">
        <f>Table2[[#This Row],[QTY (Unit A)]]+Table2[[#This Row],[QTY (UnitB)]]</f>
        <v>8</v>
      </c>
      <c r="J20" s="2" t="s">
        <v>21</v>
      </c>
      <c r="K20" s="2">
        <f>Table2[[#This Row],[Final Quantity]]-Table2[[#This Row],[Total QTY]]</f>
        <v>2</v>
      </c>
      <c r="L20" s="10">
        <v>10</v>
      </c>
    </row>
    <row r="21" spans="1:12" x14ac:dyDescent="0.35">
      <c r="A21" s="2">
        <v>18</v>
      </c>
      <c r="B21" s="2" t="s">
        <v>11</v>
      </c>
      <c r="C21" s="2" t="s">
        <v>12</v>
      </c>
      <c r="D21" s="2">
        <v>300</v>
      </c>
      <c r="E21" s="2">
        <v>80</v>
      </c>
      <c r="F21" s="2" t="s">
        <v>18</v>
      </c>
      <c r="G21" s="2">
        <v>1</v>
      </c>
      <c r="H21" s="2">
        <f>Table2[[#This Row],[QTY (Unit A)]]</f>
        <v>1</v>
      </c>
      <c r="I21" s="2">
        <f>Table2[[#This Row],[QTY (Unit A)]]+Table2[[#This Row],[QTY (UnitB)]]</f>
        <v>2</v>
      </c>
      <c r="J21" s="2" t="s">
        <v>21</v>
      </c>
      <c r="K21" s="2">
        <f>Table2[[#This Row],[Final Quantity]]-Table2[[#This Row],[Total QTY]]</f>
        <v>2</v>
      </c>
      <c r="L21" s="10">
        <v>4</v>
      </c>
    </row>
    <row r="22" spans="1:12" x14ac:dyDescent="0.35">
      <c r="A22" s="2">
        <v>19</v>
      </c>
      <c r="B22" s="2" t="s">
        <v>11</v>
      </c>
      <c r="C22" s="2" t="s">
        <v>12</v>
      </c>
      <c r="D22" s="2">
        <v>300</v>
      </c>
      <c r="E22" s="2">
        <v>25</v>
      </c>
      <c r="F22" s="2" t="s">
        <v>18</v>
      </c>
      <c r="G22" s="2">
        <v>5</v>
      </c>
      <c r="H22" s="2">
        <v>5</v>
      </c>
      <c r="I22" s="2">
        <f>Table2[[#This Row],[QTY (Unit A)]]+Table2[[#This Row],[QTY (UnitB)]]</f>
        <v>10</v>
      </c>
      <c r="J22" s="2" t="s">
        <v>21</v>
      </c>
      <c r="K22" s="2">
        <f>Table2[[#This Row],[Final Quantity]]-Table2[[#This Row],[Total QTY]]</f>
        <v>2</v>
      </c>
      <c r="L22" s="10">
        <v>12</v>
      </c>
    </row>
    <row r="23" spans="1:12" x14ac:dyDescent="0.35">
      <c r="A23" s="2">
        <v>20</v>
      </c>
      <c r="B23" s="2" t="s">
        <v>11</v>
      </c>
      <c r="C23" s="2" t="s">
        <v>12</v>
      </c>
      <c r="D23" s="2">
        <v>300</v>
      </c>
      <c r="E23" s="5">
        <v>50</v>
      </c>
      <c r="F23" s="2" t="s">
        <v>29</v>
      </c>
      <c r="G23" s="2">
        <v>4</v>
      </c>
      <c r="H23" s="2">
        <f t="shared" ref="H23:H24" si="2">G23</f>
        <v>4</v>
      </c>
      <c r="I23" s="2">
        <f t="shared" ref="I23:I24" si="3">H23+G23</f>
        <v>8</v>
      </c>
      <c r="J23" s="2" t="s">
        <v>26</v>
      </c>
      <c r="K23" s="2">
        <f>Table2[[#This Row],[Final Quantity]]-Table2[[#This Row],[Total QTY]]</f>
        <v>2</v>
      </c>
      <c r="L23" s="10">
        <v>10</v>
      </c>
    </row>
    <row r="24" spans="1:12" x14ac:dyDescent="0.35">
      <c r="A24" s="2">
        <v>21</v>
      </c>
      <c r="B24" s="2" t="s">
        <v>11</v>
      </c>
      <c r="C24" s="2" t="s">
        <v>30</v>
      </c>
      <c r="D24" s="2">
        <v>300</v>
      </c>
      <c r="E24" s="5">
        <v>50</v>
      </c>
      <c r="F24" s="2" t="s">
        <v>28</v>
      </c>
      <c r="G24" s="2">
        <v>1</v>
      </c>
      <c r="H24" s="2">
        <f t="shared" si="2"/>
        <v>1</v>
      </c>
      <c r="I24" s="2">
        <f t="shared" si="3"/>
        <v>2</v>
      </c>
      <c r="J24" s="2" t="s">
        <v>26</v>
      </c>
      <c r="K24" s="2">
        <v>0</v>
      </c>
      <c r="L24" s="10">
        <v>2</v>
      </c>
    </row>
    <row r="25" spans="1:12" x14ac:dyDescent="0.35">
      <c r="A25" s="9">
        <v>22</v>
      </c>
      <c r="B25" s="9" t="s">
        <v>11</v>
      </c>
      <c r="C25" s="9" t="s">
        <v>31</v>
      </c>
      <c r="D25" s="9">
        <v>300</v>
      </c>
      <c r="E25" s="9">
        <v>15</v>
      </c>
      <c r="F25" s="9" t="s">
        <v>28</v>
      </c>
      <c r="G25" s="9">
        <v>2</v>
      </c>
      <c r="H25" s="9">
        <f>G25</f>
        <v>2</v>
      </c>
      <c r="I25" s="9">
        <f>G25+H25</f>
        <v>4</v>
      </c>
      <c r="J25" s="9" t="s">
        <v>26</v>
      </c>
      <c r="K25" s="9">
        <v>0</v>
      </c>
      <c r="L25" s="12">
        <v>4</v>
      </c>
    </row>
    <row r="26" spans="1:12" x14ac:dyDescent="0.35">
      <c r="A26" s="2">
        <v>23</v>
      </c>
      <c r="B26" s="2" t="s">
        <v>11</v>
      </c>
      <c r="C26" s="2" t="s">
        <v>32</v>
      </c>
      <c r="D26" s="2">
        <v>150</v>
      </c>
      <c r="E26" s="5">
        <v>15</v>
      </c>
      <c r="F26" s="2" t="s">
        <v>28</v>
      </c>
      <c r="G26" s="2">
        <v>1</v>
      </c>
      <c r="H26" s="2">
        <f>G26</f>
        <v>1</v>
      </c>
      <c r="I26" s="2">
        <f>G26+H26</f>
        <v>2</v>
      </c>
      <c r="J26" s="2" t="s">
        <v>26</v>
      </c>
      <c r="K26" s="2">
        <v>0</v>
      </c>
      <c r="L26" s="10">
        <v>2</v>
      </c>
    </row>
  </sheetData>
  <mergeCells count="1">
    <mergeCell ref="A1:L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Mojtaba Osta</cp:lastModifiedBy>
  <dcterms:created xsi:type="dcterms:W3CDTF">2024-10-20T17:09:03Z</dcterms:created>
  <dcterms:modified xsi:type="dcterms:W3CDTF">2024-12-10T09:59:53Z</dcterms:modified>
</cp:coreProperties>
</file>