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CURRENT PROJECT\HX-127\PROGRESS REPORT\NO.05\"/>
    </mc:Choice>
  </mc:AlternateContent>
  <xr:revisionPtr revIDLastSave="0" documentId="13_ncr:1_{CD0270D8-2010-4CD8-826B-FB13F10410F5}" xr6:coauthVersionLast="47" xr6:coauthVersionMax="47" xr10:uidLastSave="{00000000-0000-0000-0000-000000000000}"/>
  <bookViews>
    <workbookView xWindow="-108" yWindow="-108" windowWidth="23256" windowHeight="12456" tabRatio="820" activeTab="5" xr2:uid="{00000000-000D-0000-FFFF-FFFF00000000}"/>
  </bookViews>
  <sheets>
    <sheet name="Cover" sheetId="18" r:id="rId1"/>
    <sheet name="Drop Down List" sheetId="5" state="hidden" r:id="rId2"/>
    <sheet name="PMS" sheetId="3" r:id="rId3"/>
    <sheet name="Contractual Info." sheetId="6" r:id="rId4"/>
    <sheet name="S-Curve" sheetId="12" r:id="rId5"/>
    <sheet name="Pictures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m">#REF!</definedName>
    <definedName name="_xlnm._FilterDatabase" localSheetId="2" hidden="1">PMS!$A$7:$M$7</definedName>
    <definedName name="_xlnm._FilterDatabase" localSheetId="4" hidden="1">'S-Curve'!$A$11:$O$11</definedName>
    <definedName name="_sh2" localSheetId="0">'[1]SHELL AND TUBE HEAT EXCH. Sh. 1'!#REF!</definedName>
    <definedName name="_sh2">'[1]SHELL AND TUBE HEAT EXCH. Sh. 1'!#REF!</definedName>
    <definedName name="A" localSheetId="0">#REF!</definedName>
    <definedName name="A">#REF!</definedName>
    <definedName name="A_impresión_IM">#REF!</definedName>
    <definedName name="AdditionalRemarks">#REF!</definedName>
    <definedName name="Another">#REF!</definedName>
    <definedName name="AppendixHClass">#REF!</definedName>
    <definedName name="AppendixHSealCode">#REF!</definedName>
    <definedName name="AreaClassClass">#REF!</definedName>
    <definedName name="AreaClassGasGroup">#REF!</definedName>
    <definedName name="AreaClassTemp">#REF!</definedName>
    <definedName name="AreaClassZone">#REF!</definedName>
    <definedName name="BarrelMaterial">#REF!</definedName>
    <definedName name="BasePlateWeight">#REF!</definedName>
    <definedName name="BaseplateWeight_UOM">#REF!</definedName>
    <definedName name="BearingAndLubricationOilHeaterRequired">#REF!</definedName>
    <definedName name="BHP">#REF!</definedName>
    <definedName name="BHP_UOM">#REF!</definedName>
    <definedName name="CaseMaterial">#REF!</definedName>
    <definedName name="Client">#REF!</definedName>
    <definedName name="ClientDocumentNumber">#REF!</definedName>
    <definedName name="ControlHertz">#REF!</definedName>
    <definedName name="ControlPhase">#REF!</definedName>
    <definedName name="ControlVoltage">#REF!</definedName>
    <definedName name="count">'[2]Pages 1-5'!$AO$2</definedName>
    <definedName name="CouplingData" localSheetId="0">#REF!</definedName>
    <definedName name="CouplingData">#REF!</definedName>
    <definedName name="CouplingMake">#REF!</definedName>
    <definedName name="CouplingSize">#REF!</definedName>
    <definedName name="CouplingType">#REF!</definedName>
    <definedName name="CUSTOMER">#REF!</definedName>
    <definedName name="data_file">#REF!</definedName>
    <definedName name="DifferentialHead">#REF!</definedName>
    <definedName name="DifferentialHead_UOM">#REF!</definedName>
    <definedName name="DifferentialPressure">#REF!</definedName>
    <definedName name="DifferentialPressure_UOM">#REF!</definedName>
    <definedName name="DischargePressure">#REF!</definedName>
    <definedName name="DischargePressure_UOM">#REF!</definedName>
    <definedName name="DocumentNumber">#REF!</definedName>
    <definedName name="DrivenUnit">#REF!</definedName>
    <definedName name="DrivenUnitManufacturer">#REF!</definedName>
    <definedName name="DrivenUnitModel">#REF!</definedName>
    <definedName name="DrivenUnitSerialNumber">#REF!</definedName>
    <definedName name="DriverEndMaterialSpacer">#REF!</definedName>
    <definedName name="DriverGear">#REF!</definedName>
    <definedName name="DriverHalfCouplingMountedBy">#REF!</definedName>
    <definedName name="DriverManufacturer">#REF!</definedName>
    <definedName name="DriverModel">#REF!</definedName>
    <definedName name="DriverMotor">#REF!</definedName>
    <definedName name="DriverOther">#REF!</definedName>
    <definedName name="DriverSerialNumber">#REF!</definedName>
    <definedName name="DriversHertz">#REF!</definedName>
    <definedName name="DriversPhase">#REF!</definedName>
    <definedName name="DriverSteam">#REF!</definedName>
    <definedName name="DriversVoltage">#REF!</definedName>
    <definedName name="DriverTagNumber">#REF!</definedName>
    <definedName name="DriverType">#REF!</definedName>
    <definedName name="DS_FormID">#REF!</definedName>
    <definedName name="Efficiency">#REF!</definedName>
    <definedName name="Efficiency_UOM">#REF!</definedName>
    <definedName name="ElectricalAreaClassification">#REF!</definedName>
    <definedName name="ElectricalAreaDivision">#REF!</definedName>
    <definedName name="ElectricalAreaGroup">#REF!</definedName>
    <definedName name="FILENAME">#REF!</definedName>
    <definedName name="FILES">#REF!</definedName>
    <definedName name="fIRST">'[3]Page 1'!$B$1:$AS$60</definedName>
    <definedName name="Form_code" localSheetId="0">'[4]ROTARY PUMP Sh. 2'!#REF!</definedName>
    <definedName name="Form_code">#REF!</definedName>
    <definedName name="FullLoadAmps" localSheetId="0">#REF!</definedName>
    <definedName name="FullLoadAmps">#REF!</definedName>
    <definedName name="GearWeight">#REF!</definedName>
    <definedName name="GearWeight_UOM">#REF!</definedName>
    <definedName name="GlandMaterial">#REF!</definedName>
    <definedName name="Head">#REF!</definedName>
    <definedName name="HeatingHertz">#REF!</definedName>
    <definedName name="HeatingPhase">#REF!</definedName>
    <definedName name="HeatingVoltage">#REF!</definedName>
    <definedName name="hoja">'[5]TANK PRC Sh. 1'!#REF!</definedName>
    <definedName name="HydrotestShop" localSheetId="0">#REF!</definedName>
    <definedName name="HydrotestShop">#REF!</definedName>
    <definedName name="ImpellerDiameterRated">#REF!</definedName>
    <definedName name="ImpellerDiameterRated_UOM">#REF!</definedName>
    <definedName name="ImpellerMaterial">#REF!</definedName>
    <definedName name="ITEM">#REF!</definedName>
    <definedName name="ItemNumber">#REF!</definedName>
    <definedName name="JOB" localSheetId="0">'[4]ROTARY PUMP Sh. 2'!#REF!</definedName>
    <definedName name="JOB">#REF!</definedName>
    <definedName name="Job_No1" localSheetId="0">#REF!</definedName>
    <definedName name="Job_No1">#REF!</definedName>
    <definedName name="Job_No2">#REF!</definedName>
    <definedName name="JobNumber">#REF!</definedName>
    <definedName name="LETTER">#REF!</definedName>
    <definedName name="LevelSwitchType">#REF!</definedName>
    <definedName name="Liq_Name">#REF!</definedName>
    <definedName name="Location">#REF!</definedName>
    <definedName name="LockedRotorAmps">#REF!</definedName>
    <definedName name="LookUp_Range">[6]Units!$B$3:$DB$8</definedName>
    <definedName name="LubricationFlow" localSheetId="0">#REF!</definedName>
    <definedName name="LubricationFlow">#REF!</definedName>
    <definedName name="LubricationFlow_UOM">#REF!</definedName>
    <definedName name="LubricationPressure">#REF!</definedName>
    <definedName name="LubricationPressure_UOM">#REF!</definedName>
    <definedName name="LubricationTemperature">#REF!</definedName>
    <definedName name="LubricationTemperature_UOM">#REF!</definedName>
    <definedName name="Manufacturer">#REF!</definedName>
    <definedName name="ManufacturerCode">#REF!</definedName>
    <definedName name="MaxAllowableWorkingPressure">#REF!</definedName>
    <definedName name="MaxAllowableWorkingTemperature">#REF!</definedName>
    <definedName name="MinimumContinuousThermalFlow">#REF!</definedName>
    <definedName name="MinimumContinuousThermalFlow_UOM">#REF!</definedName>
    <definedName name="MinimumStartingVoltage">#REF!</definedName>
    <definedName name="Model">#REF!</definedName>
    <definedName name="MotorDataSheetNumber">#REF!</definedName>
    <definedName name="MotorDriveEnclosure">#REF!</definedName>
    <definedName name="MotorDriveFrame">#REF!</definedName>
    <definedName name="MotorDriveHertz">#REF!</definedName>
    <definedName name="MotorDriveInsulation">#REF!</definedName>
    <definedName name="MotorDriveLubrication">#REF!</definedName>
    <definedName name="MotorDriveManufacturer">#REF!</definedName>
    <definedName name="MotorDrivePhase">#REF!</definedName>
    <definedName name="MotorDriverOrientation">#REF!</definedName>
    <definedName name="MotorDriverTemperatureRise">#REF!</definedName>
    <definedName name="MotorDriveStartingMethod">#REF!</definedName>
    <definedName name="MotorDriveType">#REF!</definedName>
    <definedName name="MotorDriveVolts">#REF!</definedName>
    <definedName name="MotorItemNumber">#REF!</definedName>
    <definedName name="MotorMountedBy">#REF!</definedName>
    <definedName name="MotorPower">#REF!</definedName>
    <definedName name="MotorPower_UOM">#REF!</definedName>
    <definedName name="MotorProvidedBy">#REF!</definedName>
    <definedName name="MotorSpeed">#REF!</definedName>
    <definedName name="MotorSpeed_UOM">#REF!</definedName>
    <definedName name="MotorTagNumber">#REF!</definedName>
    <definedName name="MotorWeight">#REF!</definedName>
    <definedName name="MotorWeight_UOM">#REF!</definedName>
    <definedName name="NAME" localSheetId="0">#REF!</definedName>
    <definedName name="NAME">#REF!</definedName>
    <definedName name="NameOfQuenchFluid" localSheetId="0">#REF!</definedName>
    <definedName name="NameOfQuenchFluid">#REF!</definedName>
    <definedName name="new" localSheetId="0">'[7]Page 1'!#REF!</definedName>
    <definedName name="new">'[7]Page 1'!#REF!</definedName>
    <definedName name="NoRequired" localSheetId="0">#REF!</definedName>
    <definedName name="NoRequired">#REF!</definedName>
    <definedName name="NormalCapacity">#REF!</definedName>
    <definedName name="NormalCapacity_UOM">#REF!</definedName>
    <definedName name="NozzleARating">#REF!</definedName>
    <definedName name="NozzleASize">#REF!</definedName>
    <definedName name="NozzleBRating">#REF!</definedName>
    <definedName name="NozzleBSize">#REF!</definedName>
    <definedName name="NPSHA">#REF!</definedName>
    <definedName name="NPSHA_UOM">#REF!</definedName>
    <definedName name="NPSHR">#REF!</definedName>
    <definedName name="NPSHR_UOM">#REF!</definedName>
    <definedName name="NumberOfStages">#REF!</definedName>
    <definedName name="NumberRequired">#REF!</definedName>
    <definedName name="of" localSheetId="0">'[4]ROTARY PUMP Sh. 2'!#REF!</definedName>
    <definedName name="of">#REF!</definedName>
    <definedName name="OtherDriverType" localSheetId="0">#REF!</definedName>
    <definedName name="OtherDriverType">#REF!</definedName>
    <definedName name="Owner">#REF!</definedName>
    <definedName name="PackingManufacturer">#REF!</definedName>
    <definedName name="PackingSize">#REF!</definedName>
    <definedName name="PackingType">#REF!</definedName>
    <definedName name="PerformanceSpeed">#REF!</definedName>
    <definedName name="PerformanceSpeed_UOM">#REF!</definedName>
    <definedName name="PLANTLOC">#REF!</definedName>
    <definedName name="PO">#REF!</definedName>
    <definedName name="POI">#REF!</definedName>
    <definedName name="PowerAtRatedImpeller">#REF!</definedName>
    <definedName name="PowerAtRatedImpeller_UOM">#REF!</definedName>
    <definedName name="PowerTransmitted">#REF!</definedName>
    <definedName name="PressureSwitchType">#REF!</definedName>
    <definedName name="PRINT">#REF!</definedName>
    <definedName name="_xlnm.Print_Area" localSheetId="3">'Contractual Info.'!$A$1:$M$50</definedName>
    <definedName name="_xlnm.Print_Area" localSheetId="0">Cover!$B$2:$U$49</definedName>
    <definedName name="_xlnm.Print_Area" localSheetId="5">Pictures!$A$1:$M$78</definedName>
    <definedName name="_xlnm.Print_Area" localSheetId="2">PMS!$A$1:$N$398</definedName>
    <definedName name="_xlnm.Print_Titles" localSheetId="2">PMS!$1:$7</definedName>
    <definedName name="_xlnm.Print_Titles" localSheetId="4">'S-Curve'!$2:$11</definedName>
    <definedName name="PRJDESC" localSheetId="0">#REF!</definedName>
    <definedName name="PRJDESC">#REF!</definedName>
    <definedName name="ProcessServiceDescription">#REF!</definedName>
    <definedName name="PumpmingTemperatureMax">#REF!</definedName>
    <definedName name="PumpmingTemperatureMax_UOM">#REF!</definedName>
    <definedName name="PumpmingTemperatureNormal">#REF!</definedName>
    <definedName name="PumpmingTemperatureNormal_UOM">#REF!</definedName>
    <definedName name="PumpSize">#REF!</definedName>
    <definedName name="PumpWeight">#REF!</definedName>
    <definedName name="QualityPurpose">#REF!</definedName>
    <definedName name="RadialBearingNumber">#REF!</definedName>
    <definedName name="RatedCapacity">#REF!</definedName>
    <definedName name="RatedCapacity_UOM">#REF!</definedName>
    <definedName name="README">[8]BILAL2!$A$1</definedName>
    <definedName name="remame" localSheetId="0">#REF!</definedName>
    <definedName name="remame">#REF!</definedName>
    <definedName name="RequisitionNumber">#REF!</definedName>
    <definedName name="Rev." localSheetId="0">'[4]ROTARY PUMP Sh. 2'!#REF!</definedName>
    <definedName name="Rev.">#REF!</definedName>
    <definedName name="Rev.1" localSheetId="0">'[4]ROTARY PUMP Sh. 2'!#REF!</definedName>
    <definedName name="Rev.1">#REF!</definedName>
    <definedName name="Rev2_sch">'[7]Page 1'!#REF!</definedName>
    <definedName name="RevisionDate" localSheetId="0">#REF!</definedName>
    <definedName name="RevisionDate">#REF!</definedName>
    <definedName name="RevisionNumber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0">#REF!</definedName>
    <definedName name="SealChamberSize">#REF!</definedName>
    <definedName name="SealClearingLength">#REF!</definedName>
    <definedName name="SealClearingLength_UOM">#REF!</definedName>
    <definedName name="SealFlushPipingPlan">#REF!</definedName>
    <definedName name="SealSize">#REF!</definedName>
    <definedName name="SealTotalLength">#REF!</definedName>
    <definedName name="SealTotalLength_UOM">#REF!</definedName>
    <definedName name="SerialNumber">#REF!</definedName>
    <definedName name="ServiceFactor">#REF!</definedName>
    <definedName name="SG_Norm">#REF!</definedName>
    <definedName name="Sheet_01" localSheetId="0">#REF!</definedName>
    <definedName name="Sheet_01">#REF!</definedName>
    <definedName name="Sheet_02" localSheetId="0">'[9]TANK PRC Sh. 1'!#REF!</definedName>
    <definedName name="Sheet_02">#REF!</definedName>
    <definedName name="Sheet_03" localSheetId="0">'[9]TANK PRC Sh. 1'!#REF!</definedName>
    <definedName name="Sheet_03">#REF!</definedName>
    <definedName name="Sheet_04" localSheetId="0">'[9]TANK PRC Sh. 1'!#REF!</definedName>
    <definedName name="Sheet_04">#REF!</definedName>
    <definedName name="Sheet_05" localSheetId="0">'[9]TANK PRC Sh. 1'!#REF!</definedName>
    <definedName name="Sheet_05">#REF!</definedName>
    <definedName name="Sheet_06" localSheetId="0">#REF!</definedName>
    <definedName name="Sheet_06">#REF!</definedName>
    <definedName name="ShutdownHertz">#REF!</definedName>
    <definedName name="ShutdownPhase">#REF!</definedName>
    <definedName name="ShutdownVoltage">#REF!</definedName>
    <definedName name="SITE_AND_UTILITY_DATA__CONT_D">#REF!</definedName>
    <definedName name="SiteAltitude">#REF!</definedName>
    <definedName name="SiteAltitude_UOM">#REF!</definedName>
    <definedName name="SleeveMaterial">#REF!</definedName>
    <definedName name="SPC." localSheetId="0">'[4]ROTARY PUMP Sh. 2'!#REF!</definedName>
    <definedName name="SPC.">#REF!</definedName>
    <definedName name="SpecificGravityMax" localSheetId="0">#REF!</definedName>
    <definedName name="SpecificGravityMax">#REF!</definedName>
    <definedName name="SpecificGravityNormal">#REF!</definedName>
    <definedName name="Speed">#REF!</definedName>
    <definedName name="Speed_UOM">#REF!</definedName>
    <definedName name="STEVE">'[3]Page 1'!#REF!</definedName>
    <definedName name="SuctionPressureMax" localSheetId="0">#REF!</definedName>
    <definedName name="SuctionPressureMax">#REF!</definedName>
    <definedName name="SuctionPressureMax_UOM">#REF!</definedName>
    <definedName name="SuctionPressureMin">#REF!</definedName>
    <definedName name="SuctionPressureMin_UOM">#REF!</definedName>
    <definedName name="swk" hidden="1">'[7]Page 1'!#REF!</definedName>
    <definedName name="Temp_Norm" localSheetId="0">#REF!</definedName>
    <definedName name="Temp_Norm">#REF!</definedName>
    <definedName name="ThrustBearingNumber">#REF!</definedName>
    <definedName name="TotalWeight">#REF!</definedName>
    <definedName name="TotalWeight_UOM">#REF!</definedName>
    <definedName name="TrubineFurnBy">#REF!</definedName>
    <definedName name="TurbineBaseplateWeight">#REF!</definedName>
    <definedName name="TurbineBaseplateWeight_UOM">#REF!</definedName>
    <definedName name="TurbineDataSheetNumber">#REF!</definedName>
    <definedName name="TurbineFurnBy">#REF!</definedName>
    <definedName name="TurbineGearWeight">#REF!</definedName>
    <definedName name="TurbineGearWeight_UOM">#REF!</definedName>
    <definedName name="TurbineTagNumber">#REF!</definedName>
    <definedName name="TurbineTotalWeight">#REF!</definedName>
    <definedName name="TurbineTotalWeight_UOM">#REF!</definedName>
    <definedName name="TurbineWeight">#REF!</definedName>
    <definedName name="TurbineWeight_UOM">#REF!</definedName>
    <definedName name="two">'[7]Page 1'!#REF!</definedName>
    <definedName name="Type" localSheetId="0">#REF!</definedName>
    <definedName name="Type">#REF!</definedName>
    <definedName name="TypeOfLiquid">#REF!</definedName>
    <definedName name="UNIT" localSheetId="0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>#REF!</definedName>
    <definedName name="Vapor_Press">#REF!</definedName>
    <definedName name="visc">#REF!</definedName>
    <definedName name="Viscosity">#REF!</definedName>
    <definedName name="Viscosity_UOM">#REF!</definedName>
    <definedName name="Water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2" l="1"/>
  <c r="K44" i="12"/>
  <c r="L44" i="12"/>
  <c r="J44" i="12"/>
  <c r="K110" i="3"/>
  <c r="K242" i="3"/>
  <c r="K234" i="3"/>
  <c r="K220" i="3"/>
  <c r="K207" i="3"/>
  <c r="K212" i="3"/>
  <c r="K200" i="3"/>
  <c r="K193" i="3"/>
  <c r="K186" i="3"/>
  <c r="K179" i="3"/>
  <c r="K136" i="3"/>
  <c r="K124" i="3"/>
  <c r="K103" i="3"/>
  <c r="K96" i="3"/>
  <c r="K95" i="3" l="1"/>
  <c r="K94" i="3" s="1"/>
  <c r="K219" i="3"/>
  <c r="K178" i="3"/>
  <c r="I46" i="12"/>
  <c r="I44" i="12"/>
  <c r="K43" i="6"/>
  <c r="H46" i="12"/>
  <c r="K177" i="3" l="1"/>
  <c r="K93" i="3" s="1"/>
  <c r="J43" i="6" s="1"/>
  <c r="G46" i="12"/>
  <c r="L88" i="3" l="1"/>
  <c r="L83" i="3"/>
  <c r="L78" i="3"/>
  <c r="L73" i="3"/>
  <c r="L68" i="3"/>
  <c r="L63" i="3"/>
  <c r="L58" i="3"/>
  <c r="L53" i="3"/>
  <c r="L48" i="3"/>
  <c r="L43" i="3"/>
  <c r="L38" i="3"/>
  <c r="L33" i="3"/>
  <c r="L28" i="3"/>
  <c r="L27" i="3" l="1"/>
  <c r="K42" i="6" s="1"/>
  <c r="K88" i="3"/>
  <c r="K83" i="3"/>
  <c r="K78" i="3"/>
  <c r="K73" i="3"/>
  <c r="K68" i="3"/>
  <c r="K63" i="3"/>
  <c r="K58" i="3"/>
  <c r="K53" i="3"/>
  <c r="K48" i="3"/>
  <c r="K43" i="3"/>
  <c r="K38" i="3"/>
  <c r="K33" i="3"/>
  <c r="K28" i="3"/>
  <c r="K27" i="3" l="1"/>
  <c r="J42" i="6" s="1"/>
  <c r="M44" i="12"/>
  <c r="N44" i="12"/>
  <c r="O44" i="12"/>
  <c r="G44" i="12"/>
  <c r="H44" i="12"/>
  <c r="D44" i="12"/>
  <c r="E44" i="12"/>
  <c r="F44" i="12"/>
  <c r="J9" i="3"/>
  <c r="K9" i="3" l="1"/>
  <c r="L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L8" i="3" l="1"/>
  <c r="K41" i="6"/>
  <c r="K8" i="3"/>
  <c r="J41" i="6"/>
  <c r="M9" i="3"/>
  <c r="O46" i="12"/>
  <c r="N46" i="12"/>
  <c r="M46" i="12"/>
  <c r="L46" i="12"/>
  <c r="M8" i="3" l="1"/>
  <c r="M326" i="3"/>
  <c r="M327" i="3"/>
  <c r="M392" i="3"/>
  <c r="M391" i="3"/>
  <c r="M390" i="3"/>
  <c r="M389" i="3"/>
  <c r="M388" i="3"/>
  <c r="M382" i="3" l="1"/>
  <c r="M381" i="3"/>
  <c r="M380" i="3"/>
  <c r="M379" i="3"/>
  <c r="M378" i="3"/>
  <c r="M377" i="3"/>
  <c r="M376" i="3"/>
  <c r="M374" i="3"/>
  <c r="M373" i="3"/>
  <c r="M372" i="3"/>
  <c r="M371" i="3"/>
  <c r="M370" i="3"/>
  <c r="M368" i="3"/>
  <c r="M367" i="3"/>
  <c r="M366" i="3"/>
  <c r="M364" i="3"/>
  <c r="M363" i="3"/>
  <c r="M362" i="3"/>
  <c r="M361" i="3"/>
  <c r="M360" i="3"/>
  <c r="M359" i="3"/>
  <c r="M358" i="3"/>
  <c r="M393" i="3" l="1"/>
  <c r="M386" i="3"/>
  <c r="M385" i="3"/>
  <c r="M384" i="3"/>
  <c r="M357" i="3"/>
  <c r="M356" i="3"/>
  <c r="M355" i="3"/>
  <c r="M353" i="3"/>
  <c r="M352" i="3"/>
  <c r="M351" i="3"/>
  <c r="M350" i="3"/>
  <c r="M349" i="3"/>
  <c r="M348" i="3"/>
  <c r="M347" i="3"/>
  <c r="M346" i="3"/>
  <c r="M345" i="3"/>
  <c r="M344" i="3"/>
  <c r="M341" i="3"/>
  <c r="M340" i="3"/>
  <c r="M339" i="3"/>
  <c r="M338" i="3"/>
  <c r="M337" i="3"/>
  <c r="M336" i="3"/>
  <c r="M335" i="3"/>
  <c r="M332" i="3"/>
  <c r="M331" i="3"/>
  <c r="M330" i="3"/>
  <c r="M329" i="3"/>
  <c r="M328" i="3"/>
  <c r="M325" i="3"/>
  <c r="M324" i="3"/>
  <c r="M323" i="3"/>
  <c r="M322" i="3"/>
  <c r="M321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2" i="3"/>
  <c r="M271" i="3"/>
  <c r="M270" i="3"/>
  <c r="M269" i="3"/>
  <c r="M268" i="3"/>
  <c r="M267" i="3"/>
  <c r="M266" i="3"/>
  <c r="M265" i="3"/>
  <c r="M264" i="3"/>
  <c r="M263" i="3"/>
  <c r="M262" i="3"/>
  <c r="M365" i="3" l="1"/>
  <c r="M375" i="3"/>
  <c r="M369" i="3"/>
  <c r="M261" i="3"/>
  <c r="M343" i="3"/>
  <c r="M334" i="3"/>
  <c r="M354" i="3"/>
  <c r="M383" i="3"/>
  <c r="M387" i="3"/>
  <c r="M342" i="3" l="1"/>
  <c r="M333" i="3" l="1"/>
  <c r="M294" i="3" l="1"/>
  <c r="M307" i="3"/>
  <c r="M320" i="3"/>
  <c r="M273" i="3"/>
  <c r="M260" i="3" l="1"/>
  <c r="D46" i="12" l="1"/>
  <c r="E46" i="12"/>
  <c r="F46" i="12"/>
  <c r="K46" i="12"/>
  <c r="C46" i="12" l="1"/>
  <c r="B46" i="12"/>
  <c r="C44" i="12"/>
  <c r="B44" i="12"/>
  <c r="L42" i="6" l="1"/>
  <c r="L41" i="6"/>
  <c r="J44" i="6"/>
  <c r="H43" i="6"/>
  <c r="I42" i="6"/>
  <c r="H42" i="6"/>
  <c r="I41" i="6"/>
  <c r="H41" i="6"/>
  <c r="E44" i="6"/>
  <c r="H44" i="6" l="1"/>
  <c r="I43" i="6" l="1"/>
  <c r="L43" i="6"/>
  <c r="K44" i="6"/>
  <c r="I44" i="6" l="1"/>
  <c r="L44" i="6"/>
</calcChain>
</file>

<file path=xl/sharedStrings.xml><?xml version="1.0" encoding="utf-8"?>
<sst xmlns="http://schemas.openxmlformats.org/spreadsheetml/2006/main" count="607" uniqueCount="411">
  <si>
    <t>Document Title:</t>
  </si>
  <si>
    <t>P.O. Number:</t>
  </si>
  <si>
    <t>WBS Level Description</t>
  </si>
  <si>
    <t>1.1.1</t>
  </si>
  <si>
    <t>1.1.2</t>
  </si>
  <si>
    <t>1.1.3</t>
  </si>
  <si>
    <t>Engineering</t>
  </si>
  <si>
    <t>P.O. Description:</t>
  </si>
  <si>
    <t>Methanol Production Plant 1100</t>
  </si>
  <si>
    <t>Methanol Production Plant 1200</t>
  </si>
  <si>
    <t>Utilities</t>
  </si>
  <si>
    <t>Non-Industrial Buildings</t>
  </si>
  <si>
    <t>Olefin Via Methanol Plant 2100</t>
  </si>
  <si>
    <t>Olefin Via Methanol Plant 2200</t>
  </si>
  <si>
    <t>HDPE Production Plant 3100</t>
  </si>
  <si>
    <t>HDPE Production Plant 3200</t>
  </si>
  <si>
    <t>Polypropylene Production Plant 4100</t>
  </si>
  <si>
    <t>Polypropylene Production Plant 4200</t>
  </si>
  <si>
    <t>Material Supply</t>
  </si>
  <si>
    <t>Manufacturing</t>
  </si>
  <si>
    <t>WBS
ID</t>
  </si>
  <si>
    <t>WBS
Level</t>
  </si>
  <si>
    <t>Weight
Factor</t>
  </si>
  <si>
    <t>Weight
Value</t>
  </si>
  <si>
    <t>Overall Progress Table</t>
  </si>
  <si>
    <t>Cumulative up to
End of This Period</t>
  </si>
  <si>
    <t>This Period</t>
  </si>
  <si>
    <t>Cumulative up to
Last Period</t>
  </si>
  <si>
    <t>Weight Factor</t>
  </si>
  <si>
    <t>Phase</t>
  </si>
  <si>
    <t>Plan</t>
  </si>
  <si>
    <t>Actual</t>
  </si>
  <si>
    <t>Variance</t>
  </si>
  <si>
    <t>Total</t>
  </si>
  <si>
    <t>Cumulative</t>
  </si>
  <si>
    <t>S-Curve</t>
  </si>
  <si>
    <t>Interval</t>
  </si>
  <si>
    <t>Cumulative Plan</t>
  </si>
  <si>
    <t>Periodic Plan</t>
  </si>
  <si>
    <t>Cumulative Actual</t>
  </si>
  <si>
    <t>Periodic Actual</t>
  </si>
  <si>
    <t>Raw Material / Fabrication Pictures</t>
  </si>
  <si>
    <t>Methanol Production Plant 1100 &amp; 1200</t>
  </si>
  <si>
    <t>Air Separation Unit 1</t>
  </si>
  <si>
    <t>Air Separation Unit 2</t>
  </si>
  <si>
    <t>Air Separation Unit 3</t>
  </si>
  <si>
    <t>Air Separation Unit 1 &amp; 2</t>
  </si>
  <si>
    <t>Air Separation Unit 1~3</t>
  </si>
  <si>
    <t>Olefin Via Methanol Plant 2100 &amp; 2200</t>
  </si>
  <si>
    <t>HDPE Production Plant 3100 &amp; 3200</t>
  </si>
  <si>
    <t>Polypropylene Production Plant 4100 &amp; 4200</t>
  </si>
  <si>
    <t>S.Baitar</t>
  </si>
  <si>
    <t>H.Zahiri</t>
  </si>
  <si>
    <t xml:space="preserve">
Forcasted activities for the next report period:
</t>
  </si>
  <si>
    <t>Shell &amp; Tube Heat exchanger</t>
  </si>
  <si>
    <t>Vendor Print Index &amp; Schedule (VPIS)</t>
  </si>
  <si>
    <t>Sub-Vendor List (SVL)</t>
  </si>
  <si>
    <t xml:space="preserve">Final vendor Data Book Index </t>
  </si>
  <si>
    <t>1.1.4</t>
  </si>
  <si>
    <t xml:space="preserve">Final vendor Data Book </t>
  </si>
  <si>
    <t>1.1.5</t>
  </si>
  <si>
    <t>HSE Plan</t>
  </si>
  <si>
    <t>1.1.6</t>
  </si>
  <si>
    <t>WBS for Shell &amp; Tube Heat Exchangers</t>
  </si>
  <si>
    <t>1.1.7</t>
  </si>
  <si>
    <t>Time Schedule for Shell &amp; Tube Heat Exchangers</t>
  </si>
  <si>
    <t>1.1.8</t>
  </si>
  <si>
    <t>Monthly Progress Report for Shell &amp; Tube Heat Exchangers</t>
  </si>
  <si>
    <t>1.1.9</t>
  </si>
  <si>
    <t>As Built Drawing</t>
  </si>
  <si>
    <t>1.1.10</t>
  </si>
  <si>
    <t>Inspection &amp; Test Plan (ITP)</t>
  </si>
  <si>
    <t>1.1.11</t>
  </si>
  <si>
    <t>Welding Document (WPS &amp; PQR)</t>
  </si>
  <si>
    <t>1.1.12</t>
  </si>
  <si>
    <t>Welding &amp; NDT Map</t>
  </si>
  <si>
    <t>1.1.13</t>
  </si>
  <si>
    <t xml:space="preserve"> NDT Operator Qualification</t>
  </si>
  <si>
    <t>1.1.14</t>
  </si>
  <si>
    <t xml:space="preserve">Welder Performance Qualification </t>
  </si>
  <si>
    <t>1.1.15</t>
  </si>
  <si>
    <t>NDT Procedure (RT, UT, PT, MT)</t>
  </si>
  <si>
    <t>1.1.16</t>
  </si>
  <si>
    <t>Hydrostatic Test Procedure</t>
  </si>
  <si>
    <t>1.1.17</t>
  </si>
  <si>
    <t>Surface Preparation &amp; Painting Procedure</t>
  </si>
  <si>
    <t>Procurement</t>
  </si>
  <si>
    <t>1.2.1</t>
  </si>
  <si>
    <t>Plate</t>
  </si>
  <si>
    <t>1.2.1.1</t>
  </si>
  <si>
    <t>PO placement</t>
  </si>
  <si>
    <t>1.2.1.2</t>
  </si>
  <si>
    <t>Fabrication</t>
  </si>
  <si>
    <t>1.2.1.3</t>
  </si>
  <si>
    <t>Shipping</t>
  </si>
  <si>
    <t>1.2.1.4</t>
  </si>
  <si>
    <t>Custom clearance</t>
  </si>
  <si>
    <t>1.2.2</t>
  </si>
  <si>
    <t>Head</t>
  </si>
  <si>
    <t>1.2.2.1</t>
  </si>
  <si>
    <t>1.2.2.2</t>
  </si>
  <si>
    <t>1.2.2.3</t>
  </si>
  <si>
    <t>1.2.2.4</t>
  </si>
  <si>
    <t>1.2.3</t>
  </si>
  <si>
    <t>U-Tube</t>
  </si>
  <si>
    <t>1.2.3.1</t>
  </si>
  <si>
    <t>1.2.3.2</t>
  </si>
  <si>
    <t>1.2.3.3</t>
  </si>
  <si>
    <t>1.2.3.4</t>
  </si>
  <si>
    <t>1.2.4</t>
  </si>
  <si>
    <t>Tube sheet</t>
  </si>
  <si>
    <t>1.2.4.1</t>
  </si>
  <si>
    <t>1.2.4.2</t>
  </si>
  <si>
    <t>1.2.4.3</t>
  </si>
  <si>
    <t>1.2.4.4</t>
  </si>
  <si>
    <t>1.2.5</t>
  </si>
  <si>
    <t>Baffle</t>
  </si>
  <si>
    <t>1.2.5.1</t>
  </si>
  <si>
    <t>1.2.5.2</t>
  </si>
  <si>
    <t>1.2.5.3</t>
  </si>
  <si>
    <t>1.2.5.4</t>
  </si>
  <si>
    <t>1.2.6</t>
  </si>
  <si>
    <t>Elbow</t>
  </si>
  <si>
    <t>1.2.6.1</t>
  </si>
  <si>
    <t>1.2.6.2</t>
  </si>
  <si>
    <t>1.2.6.3</t>
  </si>
  <si>
    <t>1.2.6.4</t>
  </si>
  <si>
    <t>1.2.7</t>
  </si>
  <si>
    <t>Pipe</t>
  </si>
  <si>
    <t>1.2.7.1</t>
  </si>
  <si>
    <t>1.2.7.2</t>
  </si>
  <si>
    <t>1.2.7.3</t>
  </si>
  <si>
    <t>1.2.7.4</t>
  </si>
  <si>
    <t>1.2.8</t>
  </si>
  <si>
    <t>Flange</t>
  </si>
  <si>
    <t>1.2.8.1</t>
  </si>
  <si>
    <t>1.2.8.2</t>
  </si>
  <si>
    <t>1.2.8.3</t>
  </si>
  <si>
    <t>1.2.8.4</t>
  </si>
  <si>
    <t>1.2.9</t>
  </si>
  <si>
    <t>Spacer</t>
  </si>
  <si>
    <t>1.2.9.1</t>
  </si>
  <si>
    <t>1.2.9.2</t>
  </si>
  <si>
    <t>1.2.9.3</t>
  </si>
  <si>
    <t>1.2.9.4</t>
  </si>
  <si>
    <t>1.2.10</t>
  </si>
  <si>
    <t>Nut &amp; bolt</t>
  </si>
  <si>
    <t>1.2.10.1</t>
  </si>
  <si>
    <t>1.2.10.2</t>
  </si>
  <si>
    <t>1.2.10.3</t>
  </si>
  <si>
    <t>1.2.10.4</t>
  </si>
  <si>
    <t>1.2.11</t>
  </si>
  <si>
    <t>Gasket</t>
  </si>
  <si>
    <t>1.2.11.1</t>
  </si>
  <si>
    <t>1.2.11.2</t>
  </si>
  <si>
    <t>1.2.11.3</t>
  </si>
  <si>
    <t>1.2.11.4</t>
  </si>
  <si>
    <t>1.2.12</t>
  </si>
  <si>
    <t>Paint</t>
  </si>
  <si>
    <t>1.2.12.1</t>
  </si>
  <si>
    <t>1.2.12.2</t>
  </si>
  <si>
    <t>1.2.12.3</t>
  </si>
  <si>
    <t>1.2.12.4</t>
  </si>
  <si>
    <t>1.2.13</t>
  </si>
  <si>
    <t>Name plate</t>
  </si>
  <si>
    <t>1.2.13.1</t>
  </si>
  <si>
    <t>1.2.13.2</t>
  </si>
  <si>
    <t>1.2.13.3</t>
  </si>
  <si>
    <t>1.2.13.4</t>
  </si>
  <si>
    <t>1.3.1</t>
  </si>
  <si>
    <t>RU-0001A-E-02</t>
  </si>
  <si>
    <t>1.3.1.1</t>
  </si>
  <si>
    <t>Prefabrication</t>
  </si>
  <si>
    <t>1.3.1.1.1</t>
  </si>
  <si>
    <t>Shell</t>
  </si>
  <si>
    <t>1.3.1.1.1.1</t>
  </si>
  <si>
    <t>Cutting</t>
  </si>
  <si>
    <t>1.3.1.1.1.2</t>
  </si>
  <si>
    <t>Beveling</t>
  </si>
  <si>
    <t>1.3.1.1.1.3</t>
  </si>
  <si>
    <t>Rolling</t>
  </si>
  <si>
    <t>1.3.1.1.1.4</t>
  </si>
  <si>
    <t>Assembly (LW)</t>
  </si>
  <si>
    <t>1.3.1.1.1.5</t>
  </si>
  <si>
    <t>Welding (LW)</t>
  </si>
  <si>
    <t>1.3.1.1.1.6</t>
  </si>
  <si>
    <t>Reroll</t>
  </si>
  <si>
    <t>1.3.1.1.2</t>
  </si>
  <si>
    <t>Channel</t>
  </si>
  <si>
    <t>1.3.1.1.2.1</t>
  </si>
  <si>
    <t>1.3.1.1.2.2</t>
  </si>
  <si>
    <t>1.3.1.1.2.3</t>
  </si>
  <si>
    <t>1.3.1.1.2.4</t>
  </si>
  <si>
    <t>1.3.1.1.2.5</t>
  </si>
  <si>
    <t>1.3.1.1.2.6</t>
  </si>
  <si>
    <t>1.3.1.1.3</t>
  </si>
  <si>
    <t>Cone</t>
  </si>
  <si>
    <t>1.3.1.1.3.1</t>
  </si>
  <si>
    <t>1.3.1.1.3.2</t>
  </si>
  <si>
    <t>1.3.1.1.3.3</t>
  </si>
  <si>
    <t>1.3.1.1.3.4</t>
  </si>
  <si>
    <t>1.3.1.1.3.5</t>
  </si>
  <si>
    <t>1.3.1.1.3.6</t>
  </si>
  <si>
    <t>1.3.1.1.4</t>
  </si>
  <si>
    <t>Saddle fabrication</t>
  </si>
  <si>
    <t>1.3.1.1.4.1</t>
  </si>
  <si>
    <t>1.3.1.1.4.2</t>
  </si>
  <si>
    <t>1.3.1.1.4.3</t>
  </si>
  <si>
    <t>1.3.1.1.4.4</t>
  </si>
  <si>
    <t>1.3.1.1.4.5</t>
  </si>
  <si>
    <t>1.3.1.1.4.6</t>
  </si>
  <si>
    <t>1.3.1.1.5</t>
  </si>
  <si>
    <t>Nozzle fabrication (part 1)</t>
  </si>
  <si>
    <t>1.3.1.1.5.1</t>
  </si>
  <si>
    <t>Pipe cutting</t>
  </si>
  <si>
    <t>1.3.1.1.5.2</t>
  </si>
  <si>
    <t>Pipe beveling</t>
  </si>
  <si>
    <t>1.3.1.1.5.3</t>
  </si>
  <si>
    <t>Assembly pipe to flange</t>
  </si>
  <si>
    <t>1.3.1.1.5.4</t>
  </si>
  <si>
    <t>Welding pipe to flange</t>
  </si>
  <si>
    <t>1.3.1.1.6</t>
  </si>
  <si>
    <t>Nozzle fabrication (part 2)</t>
  </si>
  <si>
    <t>1.3.1.1.6.1</t>
  </si>
  <si>
    <t>1.3.1.1.6.2</t>
  </si>
  <si>
    <t>1.3.1.1.6.3</t>
  </si>
  <si>
    <t>1.3.1.1.6.4</t>
  </si>
  <si>
    <t>1.3.1.1.6.5</t>
  </si>
  <si>
    <t>Assembly elbow to pipe</t>
  </si>
  <si>
    <t>1.3.1.1.6.6</t>
  </si>
  <si>
    <t>Welding elbow to pipe</t>
  </si>
  <si>
    <t>1.3.1.2</t>
  </si>
  <si>
    <t>Final assembly</t>
  </si>
  <si>
    <t>1.3.1.2.1</t>
  </si>
  <si>
    <t>1.3.1.2.1.1</t>
  </si>
  <si>
    <t>Assembly shell segments (CW)</t>
  </si>
  <si>
    <t>1.3.1.2.1.2</t>
  </si>
  <si>
    <t>Welding shell segments (CW)</t>
  </si>
  <si>
    <t>1.3.1.2.1.3</t>
  </si>
  <si>
    <t>Opening for nozzle assembly</t>
  </si>
  <si>
    <t>1.3.1.2.1.4</t>
  </si>
  <si>
    <t>Nozzle assembly to shell</t>
  </si>
  <si>
    <t>1.3.1.2.1.5</t>
  </si>
  <si>
    <t>Nozzle welding to shell</t>
  </si>
  <si>
    <t>1.3.1.2.1.6</t>
  </si>
  <si>
    <t xml:space="preserve">Assembly head to shell </t>
  </si>
  <si>
    <t>1.3.1.2.1.7</t>
  </si>
  <si>
    <t xml:space="preserve">Welding head to shell </t>
  </si>
  <si>
    <t>1.3.1.2.1.8</t>
  </si>
  <si>
    <t>Assembly cone to shell</t>
  </si>
  <si>
    <t>1.3.1.2.1.9</t>
  </si>
  <si>
    <t>Welding cone to shell</t>
  </si>
  <si>
    <t>1.3.1.2.1.10</t>
  </si>
  <si>
    <t>Assembly segment shell to cone</t>
  </si>
  <si>
    <t>1.3.1.2.1.11</t>
  </si>
  <si>
    <t>Welding segment shell to cone</t>
  </si>
  <si>
    <t>1.3.1.2.1.12</t>
  </si>
  <si>
    <t>Assembly body flange to shell</t>
  </si>
  <si>
    <t>1.3.1.2.1.13</t>
  </si>
  <si>
    <t>Welding body flange to shell</t>
  </si>
  <si>
    <t>1.3.1.2.2</t>
  </si>
  <si>
    <t>1.3.1.2.2.1</t>
  </si>
  <si>
    <t>Assembly head to channel</t>
  </si>
  <si>
    <t>1.3.1.2.2.2</t>
  </si>
  <si>
    <t>Welding head to channel</t>
  </si>
  <si>
    <t>1.3.1.2.2.3</t>
  </si>
  <si>
    <t>Assembly body flange to channel</t>
  </si>
  <si>
    <t>1.3.1.2.2.4</t>
  </si>
  <si>
    <t>Welding body flange to channel</t>
  </si>
  <si>
    <t>1.3.1.2.2.5</t>
  </si>
  <si>
    <t>1.3.1.2.2.6</t>
  </si>
  <si>
    <t>Assembly nozzle to channel</t>
  </si>
  <si>
    <t>1.3.1.2.2.7</t>
  </si>
  <si>
    <t>Welding nozzle to channel</t>
  </si>
  <si>
    <t>1.3.1.2.3</t>
  </si>
  <si>
    <t>Bundle structure</t>
  </si>
  <si>
    <t>1.3.1.2.3.1</t>
  </si>
  <si>
    <t>Assembly bundle structure</t>
  </si>
  <si>
    <t>1.3.1.2.3.2</t>
  </si>
  <si>
    <t>Insert tube to bundle structure</t>
  </si>
  <si>
    <t>1.3.1.2.3.3</t>
  </si>
  <si>
    <t>Tube to tube sheet welding</t>
  </si>
  <si>
    <t>1.3.1.2.3.4</t>
  </si>
  <si>
    <t>Expanding</t>
  </si>
  <si>
    <t>1.3.1.2.3.5</t>
  </si>
  <si>
    <t>Insert bundle to shell</t>
  </si>
  <si>
    <t>1.3.1.2.3.6</t>
  </si>
  <si>
    <t xml:space="preserve">Assembly tube sheet to shell </t>
  </si>
  <si>
    <t>1.3.1.2.3.7</t>
  </si>
  <si>
    <t xml:space="preserve">Welding tube sheet to shell </t>
  </si>
  <si>
    <t>1.3.1.2.3.8</t>
  </si>
  <si>
    <t>Assembly saddle to shell</t>
  </si>
  <si>
    <t>1.3.1.2.3.9</t>
  </si>
  <si>
    <t>Welding saddle to shell</t>
  </si>
  <si>
    <t>1.3.1.2.3.10</t>
  </si>
  <si>
    <t>Assembly external part to shell&amp; channel</t>
  </si>
  <si>
    <t>1.3.1.2.3.11</t>
  </si>
  <si>
    <t>Welding external part to shell&amp; channel</t>
  </si>
  <si>
    <t>1.3.1.2.3.12</t>
  </si>
  <si>
    <t>Final NDT</t>
  </si>
  <si>
    <t>1.3.1.3</t>
  </si>
  <si>
    <t>Test</t>
  </si>
  <si>
    <t>1.3.1.3.1</t>
  </si>
  <si>
    <t xml:space="preserve">Hydrostatic Test </t>
  </si>
  <si>
    <t>1.3.1.4</t>
  </si>
  <si>
    <t>Sandblast &amp; paint</t>
  </si>
  <si>
    <t>1.3.1.4.1</t>
  </si>
  <si>
    <t>Sandblast</t>
  </si>
  <si>
    <t>1.3.1.4.2</t>
  </si>
  <si>
    <t>Painting</t>
  </si>
  <si>
    <t>1.3.2</t>
  </si>
  <si>
    <t>1.3.2.1</t>
  </si>
  <si>
    <t>1.3.2.1.1</t>
  </si>
  <si>
    <t>1.3.2.1.1.1</t>
  </si>
  <si>
    <t>1.3.2.1.1.2</t>
  </si>
  <si>
    <t>1.3.2.1.1.3</t>
  </si>
  <si>
    <t>1.3.2.1.1.4</t>
  </si>
  <si>
    <t>1.3.2.1.1.5</t>
  </si>
  <si>
    <t>1.3.2.1.1.6</t>
  </si>
  <si>
    <t>1.3.2.1.2</t>
  </si>
  <si>
    <t>1.3.2.1.2.1</t>
  </si>
  <si>
    <t>1.3.2.1.2.2</t>
  </si>
  <si>
    <t>1.3.2.1.2.3</t>
  </si>
  <si>
    <t>1.3.2.1.2.4</t>
  </si>
  <si>
    <t>1.3.2.1.2.5</t>
  </si>
  <si>
    <t>1.3.2.1.2.6</t>
  </si>
  <si>
    <t>1.3.2.1.3</t>
  </si>
  <si>
    <t>1.3.2.1.3.1</t>
  </si>
  <si>
    <t>1.3.2.1.3.2</t>
  </si>
  <si>
    <t>1.3.2.1.3.3</t>
  </si>
  <si>
    <t>1.3.2.1.3.4</t>
  </si>
  <si>
    <t>1.3.2.1.3.5</t>
  </si>
  <si>
    <t>1.3.2.1.3.6</t>
  </si>
  <si>
    <t>1.3.2.1.4</t>
  </si>
  <si>
    <t>1.3.2.1.4.1</t>
  </si>
  <si>
    <t>1.3.2.1.4.2</t>
  </si>
  <si>
    <t>1.3.2.1.4.3</t>
  </si>
  <si>
    <t>1.3.2.1.4.4</t>
  </si>
  <si>
    <t>1.3.2.1.4.5</t>
  </si>
  <si>
    <t>1.3.2.1.4.6</t>
  </si>
  <si>
    <t>1.3.2.1.5</t>
  </si>
  <si>
    <t>1.3.2.1.5.1</t>
  </si>
  <si>
    <t>1.3.2.1.5.2</t>
  </si>
  <si>
    <t>1.3.2.1.5.3</t>
  </si>
  <si>
    <t>1.3.2.1.5.4</t>
  </si>
  <si>
    <t>1.3.2.1.6</t>
  </si>
  <si>
    <t>1.3.2.1.6.1</t>
  </si>
  <si>
    <t>1.3.2.1.6.2</t>
  </si>
  <si>
    <t>1.3.2.1.6.3</t>
  </si>
  <si>
    <t>1.3.2.1.6.4</t>
  </si>
  <si>
    <t>1.3.2.1.6.5</t>
  </si>
  <si>
    <t>1.3.2.1.6.6</t>
  </si>
  <si>
    <t>1.3.2.2</t>
  </si>
  <si>
    <t>1.3.2.2.1</t>
  </si>
  <si>
    <t>1.3.2.2.1.1</t>
  </si>
  <si>
    <t>1.3.2.2.1.2</t>
  </si>
  <si>
    <t>1.3.2.2.1.3</t>
  </si>
  <si>
    <t>1.3.2.2.1.4</t>
  </si>
  <si>
    <t>1.3.2.2.1.5</t>
  </si>
  <si>
    <t>1.3.2.2.1.6</t>
  </si>
  <si>
    <t>1.3.2.2.1.7</t>
  </si>
  <si>
    <t>1.3.2.2.1.8</t>
  </si>
  <si>
    <t>1.3.2.2.1.9</t>
  </si>
  <si>
    <t>1.3.2.2.1.10</t>
  </si>
  <si>
    <t>1.3.2.2.1.11</t>
  </si>
  <si>
    <t>1.3.2.2.1.12</t>
  </si>
  <si>
    <t>1.3.2.2.1.13</t>
  </si>
  <si>
    <t>1.3.2.2.2</t>
  </si>
  <si>
    <t>1.3.2.2.2.1</t>
  </si>
  <si>
    <t>1.3.2.2.2.2</t>
  </si>
  <si>
    <t>1.3.2.2.2.3</t>
  </si>
  <si>
    <t>1.3.2.2.2.4</t>
  </si>
  <si>
    <t>1.3.2.2.2.5</t>
  </si>
  <si>
    <t>1.3.2.2.2.6</t>
  </si>
  <si>
    <t>1.3.2.2.2.7</t>
  </si>
  <si>
    <t>1.3.2.2.3</t>
  </si>
  <si>
    <t>1.3.2.2.3.1</t>
  </si>
  <si>
    <t>1.3.2.2.3.2</t>
  </si>
  <si>
    <t>1.3.2.2.3.3</t>
  </si>
  <si>
    <t>1.3.2.2.3.4</t>
  </si>
  <si>
    <t>1.3.2.2.3.5</t>
  </si>
  <si>
    <t>1.3.2.2.3.6</t>
  </si>
  <si>
    <t>1.3.2.2.3.7</t>
  </si>
  <si>
    <t>1.3.2.2.3.8</t>
  </si>
  <si>
    <t>1.3.2.2.3.9</t>
  </si>
  <si>
    <t>1.3.2.2.3.10</t>
  </si>
  <si>
    <t>1.3.2.2.3.11</t>
  </si>
  <si>
    <t>1.3.2.2.3.12</t>
  </si>
  <si>
    <t>1.3.2.3</t>
  </si>
  <si>
    <t>1.3.2.3.1</t>
  </si>
  <si>
    <t>1.3.2.4</t>
  </si>
  <si>
    <t>1.3.2.4.1</t>
  </si>
  <si>
    <t>1.3.2.4.2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</si>
  <si>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</si>
  <si>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 xml:space="preserve">                  </t>
  </si>
  <si>
    <t>Rev.: R0</t>
  </si>
  <si>
    <t>00</t>
  </si>
  <si>
    <t>IFA</t>
  </si>
  <si>
    <t>Rev.</t>
  </si>
  <si>
    <t>Issued Date</t>
  </si>
  <si>
    <t>DESCRIPTION</t>
  </si>
  <si>
    <t>PREPARED</t>
  </si>
  <si>
    <t>CHECKED</t>
  </si>
  <si>
    <t>APPROVED</t>
  </si>
  <si>
    <t>Toase-ehe Park Sanati Gohar Ofogh Petrochemical Co. 
CONCEPTUAL, BASIC and DETAIL DESIGN ENGINEERING OF STYRENE PARK OFFSITE</t>
  </si>
  <si>
    <t xml:space="preserve"> 
  This Period Highlights: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</si>
  <si>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PROGRESS REPORT NO.05
</t>
    </r>
    <r>
      <rPr>
        <b/>
        <u/>
        <sz val="22"/>
        <color theme="1"/>
        <rFont val="Times New Roman"/>
        <family val="1"/>
      </rPr>
      <t xml:space="preserve">
</t>
    </r>
  </si>
  <si>
    <t xml:space="preserve">
Material for tube, tube sheet, girth flange, baffle, plate, head, STD flange, fitting, SMS pipe, tie rod, gasket &amp; nut &amp; bolt have been delivered from Korea to Iran.</t>
  </si>
  <si>
    <t xml:space="preserve">   
</t>
  </si>
  <si>
    <t>Document Title: PROGRESS REPORT  NO.05</t>
  </si>
  <si>
    <t>Page  1  of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</si>
</sst>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8FB"/>
        <bgColor indexed="64"/>
      </patternFill>
    </fill>
    <fill>
      <patternFill patternType="solid">
        <fgColor rgb="FFFFE8F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</cellStyleXfs>
  <cellXfs count="305">
    <xf numFmtId="0" fontId="0" fillId="0" borderId="0" xfId="0"/>
    <xf numFmtId="0" fontId="3" fillId="11" borderId="2" xfId="2" applyFont="1" applyFill="1" applyBorder="1" applyAlignment="1">
      <alignment horizontal="center" vertical="center"/>
    </xf>
    <xf numFmtId="0" fontId="5" fillId="12" borderId="2" xfId="4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8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3" fillId="11" borderId="40" xfId="2" applyFont="1" applyFill="1" applyBorder="1" applyAlignment="1">
      <alignment horizontal="center" vertical="center"/>
    </xf>
    <xf numFmtId="0" fontId="5" fillId="12" borderId="40" xfId="4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 wrapText="1"/>
    </xf>
    <xf numFmtId="0" fontId="6" fillId="8" borderId="40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9" fontId="5" fillId="12" borderId="2" xfId="1" applyFont="1" applyFill="1" applyBorder="1" applyAlignment="1">
      <alignment horizontal="center" vertical="center"/>
    </xf>
    <xf numFmtId="0" fontId="1" fillId="0" borderId="0" xfId="3"/>
    <xf numFmtId="0" fontId="10" fillId="0" borderId="0" xfId="3" applyFont="1" applyAlignment="1">
      <alignment vertical="center"/>
    </xf>
    <xf numFmtId="0" fontId="14" fillId="0" borderId="0" xfId="3" applyFont="1"/>
    <xf numFmtId="0" fontId="1" fillId="0" borderId="2" xfId="3" applyBorder="1"/>
    <xf numFmtId="0" fontId="14" fillId="0" borderId="2" xfId="3" applyFont="1" applyBorder="1" applyAlignment="1">
      <alignment horizontal="center" vertical="center"/>
    </xf>
    <xf numFmtId="9" fontId="3" fillId="11" borderId="41" xfId="1" applyFont="1" applyFill="1" applyBorder="1" applyAlignment="1">
      <alignment horizontal="center" vertical="center"/>
    </xf>
    <xf numFmtId="9" fontId="5" fillId="12" borderId="41" xfId="1" applyFont="1" applyFill="1" applyBorder="1" applyAlignment="1">
      <alignment horizontal="center" vertical="center"/>
    </xf>
    <xf numFmtId="2" fontId="3" fillId="11" borderId="2" xfId="2" applyNumberFormat="1" applyFont="1" applyFill="1" applyBorder="1" applyAlignment="1">
      <alignment horizontal="center" vertical="center"/>
    </xf>
    <xf numFmtId="2" fontId="5" fillId="12" borderId="2" xfId="4" applyNumberFormat="1" applyFont="1" applyFill="1" applyBorder="1" applyAlignment="1">
      <alignment horizontal="center" vertical="center"/>
    </xf>
    <xf numFmtId="9" fontId="16" fillId="0" borderId="2" xfId="1" applyFont="1" applyBorder="1" applyAlignment="1">
      <alignment horizontal="center" vertical="center" wrapText="1"/>
    </xf>
    <xf numFmtId="9" fontId="16" fillId="4" borderId="2" xfId="1" applyFont="1" applyFill="1" applyBorder="1" applyAlignment="1">
      <alignment horizontal="center" vertical="center" wrapText="1"/>
    </xf>
    <xf numFmtId="9" fontId="16" fillId="8" borderId="2" xfId="1" applyFont="1" applyFill="1" applyBorder="1" applyAlignment="1">
      <alignment horizontal="center" vertical="center" wrapText="1"/>
    </xf>
    <xf numFmtId="9" fontId="16" fillId="5" borderId="2" xfId="1" applyFont="1" applyFill="1" applyBorder="1" applyAlignment="1">
      <alignment horizontal="center" vertical="center" wrapText="1"/>
    </xf>
    <xf numFmtId="9" fontId="16" fillId="0" borderId="43" xfId="1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9" fontId="16" fillId="0" borderId="41" xfId="1" applyFont="1" applyBorder="1" applyAlignment="1">
      <alignment horizontal="center" vertical="center" wrapText="1"/>
    </xf>
    <xf numFmtId="2" fontId="16" fillId="4" borderId="2" xfId="2" applyNumberFormat="1" applyFont="1" applyFill="1" applyBorder="1" applyAlignment="1">
      <alignment horizontal="center" vertical="center" wrapText="1"/>
    </xf>
    <xf numFmtId="9" fontId="16" fillId="4" borderId="41" xfId="1" applyFont="1" applyFill="1" applyBorder="1" applyAlignment="1">
      <alignment horizontal="center" vertical="center" wrapText="1"/>
    </xf>
    <xf numFmtId="2" fontId="16" fillId="8" borderId="2" xfId="2" applyNumberFormat="1" applyFont="1" applyFill="1" applyBorder="1" applyAlignment="1">
      <alignment horizontal="center" vertical="center" wrapText="1"/>
    </xf>
    <xf numFmtId="9" fontId="16" fillId="8" borderId="41" xfId="1" applyFont="1" applyFill="1" applyBorder="1" applyAlignment="1">
      <alignment horizontal="center" vertical="center" wrapText="1"/>
    </xf>
    <xf numFmtId="2" fontId="16" fillId="5" borderId="2" xfId="2" applyNumberFormat="1" applyFont="1" applyFill="1" applyBorder="1" applyAlignment="1">
      <alignment horizontal="center" vertical="center" wrapText="1"/>
    </xf>
    <xf numFmtId="9" fontId="16" fillId="5" borderId="41" xfId="1" applyFont="1" applyFill="1" applyBorder="1" applyAlignment="1">
      <alignment horizontal="center" vertical="center" wrapText="1"/>
    </xf>
    <xf numFmtId="2" fontId="16" fillId="0" borderId="43" xfId="2" applyNumberFormat="1" applyFont="1" applyBorder="1" applyAlignment="1">
      <alignment horizontal="center" vertical="center" wrapText="1"/>
    </xf>
    <xf numFmtId="9" fontId="16" fillId="0" borderId="44" xfId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/>
    </xf>
    <xf numFmtId="10" fontId="9" fillId="4" borderId="2" xfId="1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5" fillId="4" borderId="2" xfId="0" applyFont="1" applyFill="1" applyBorder="1" applyAlignment="1">
      <alignment horizontal="center" vertical="center"/>
    </xf>
    <xf numFmtId="15" fontId="5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0" fontId="18" fillId="2" borderId="2" xfId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0" fontId="18" fillId="5" borderId="2" xfId="1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2" fontId="14" fillId="0" borderId="0" xfId="0" applyNumberFormat="1" applyFont="1" applyAlignment="1">
      <alignment horizontal="center" vertical="center" wrapText="1"/>
    </xf>
    <xf numFmtId="9" fontId="14" fillId="0" borderId="0" xfId="1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 vertical="center" wrapText="1"/>
    </xf>
    <xf numFmtId="9" fontId="14" fillId="0" borderId="38" xfId="1" applyFont="1" applyBorder="1" applyAlignment="1">
      <alignment vertical="center" wrapText="1"/>
    </xf>
    <xf numFmtId="9" fontId="14" fillId="0" borderId="38" xfId="1" applyFont="1" applyBorder="1" applyAlignment="1">
      <alignment horizontal="center" vertical="center" wrapText="1"/>
    </xf>
    <xf numFmtId="9" fontId="14" fillId="0" borderId="39" xfId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41" xfId="1" applyFont="1" applyFill="1" applyBorder="1" applyAlignment="1">
      <alignment horizontal="center" vertic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10" fontId="14" fillId="0" borderId="13" xfId="1" applyNumberFormat="1" applyFont="1" applyFill="1" applyBorder="1" applyAlignment="1">
      <alignment horizontal="center" vertical="center"/>
    </xf>
    <xf numFmtId="2" fontId="14" fillId="0" borderId="13" xfId="1" applyNumberFormat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10" fontId="14" fillId="0" borderId="2" xfId="1" applyNumberFormat="1" applyFont="1" applyFill="1" applyBorder="1" applyAlignment="1">
      <alignment horizontal="center" vertical="center"/>
    </xf>
    <xf numFmtId="2" fontId="14" fillId="0" borderId="2" xfId="1" applyNumberFormat="1" applyFont="1" applyFill="1" applyBorder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/>
    </xf>
    <xf numFmtId="0" fontId="14" fillId="9" borderId="12" xfId="0" applyFont="1" applyFill="1" applyBorder="1" applyAlignment="1">
      <alignment vertical="center"/>
    </xf>
    <xf numFmtId="0" fontId="14" fillId="10" borderId="12" xfId="0" applyFont="1" applyFill="1" applyBorder="1" applyAlignment="1">
      <alignment horizontal="left" vertical="center"/>
    </xf>
    <xf numFmtId="2" fontId="14" fillId="10" borderId="2" xfId="1" applyNumberFormat="1" applyFont="1" applyFill="1" applyBorder="1" applyAlignment="1">
      <alignment horizontal="center" vertical="center"/>
    </xf>
    <xf numFmtId="9" fontId="14" fillId="10" borderId="2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9" fontId="14" fillId="3" borderId="0" xfId="1" applyFont="1" applyFill="1" applyAlignment="1">
      <alignment horizontal="left" vertical="center"/>
    </xf>
    <xf numFmtId="9" fontId="14" fillId="3" borderId="0" xfId="1" applyFont="1" applyFill="1" applyBorder="1" applyAlignment="1">
      <alignment horizontal="center" vertical="center"/>
    </xf>
    <xf numFmtId="2" fontId="14" fillId="0" borderId="0" xfId="0" applyNumberFormat="1" applyFont="1"/>
    <xf numFmtId="9" fontId="14" fillId="0" borderId="0" xfId="1" applyFont="1"/>
    <xf numFmtId="165" fontId="3" fillId="11" borderId="2" xfId="1" applyNumberFormat="1" applyFont="1" applyFill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0" fontId="1" fillId="0" borderId="48" xfId="3" applyBorder="1" applyAlignment="1">
      <alignment horizontal="center"/>
    </xf>
    <xf numFmtId="0" fontId="8" fillId="0" borderId="48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left" vertical="center" indent="1"/>
    </xf>
    <xf numFmtId="0" fontId="10" fillId="0" borderId="48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1" fillId="0" borderId="49" xfId="3" applyFont="1" applyBorder="1" applyAlignment="1">
      <alignment horizontal="center" wrapText="1"/>
    </xf>
    <xf numFmtId="0" fontId="11" fillId="0" borderId="20" xfId="3" applyFont="1" applyBorder="1" applyAlignment="1">
      <alignment horizontal="center" wrapText="1"/>
    </xf>
    <xf numFmtId="0" fontId="11" fillId="0" borderId="50" xfId="3" applyFont="1" applyBorder="1" applyAlignment="1">
      <alignment horizontal="center" wrapText="1"/>
    </xf>
    <xf numFmtId="0" fontId="11" fillId="0" borderId="51" xfId="3" applyFont="1" applyBorder="1" applyAlignment="1">
      <alignment horizontal="center" wrapText="1"/>
    </xf>
    <xf numFmtId="0" fontId="11" fillId="0" borderId="0" xfId="3" applyFont="1" applyAlignment="1">
      <alignment horizontal="center" wrapText="1"/>
    </xf>
    <xf numFmtId="0" fontId="11" fillId="0" borderId="52" xfId="3" applyFont="1" applyBorder="1" applyAlignment="1">
      <alignment horizontal="center" wrapText="1"/>
    </xf>
    <xf numFmtId="0" fontId="11" fillId="0" borderId="53" xfId="3" applyFont="1" applyBorder="1" applyAlignment="1">
      <alignment horizontal="center" wrapText="1"/>
    </xf>
    <xf numFmtId="0" fontId="11" fillId="0" borderId="15" xfId="3" applyFont="1" applyBorder="1" applyAlignment="1">
      <alignment horizontal="center" wrapText="1"/>
    </xf>
    <xf numFmtId="0" fontId="11" fillId="0" borderId="54" xfId="3" applyFont="1" applyBorder="1" applyAlignment="1">
      <alignment horizontal="center" wrapText="1"/>
    </xf>
    <xf numFmtId="0" fontId="1" fillId="0" borderId="20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41" xfId="3" applyBorder="1" applyAlignment="1">
      <alignment horizontal="center"/>
    </xf>
    <xf numFmtId="0" fontId="14" fillId="0" borderId="1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49" fontId="10" fillId="0" borderId="40" xfId="3" applyNumberFormat="1" applyFont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7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8" borderId="12" xfId="2" applyFont="1" applyFill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0" fontId="6" fillId="5" borderId="12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horizontal="left" vertical="center" wrapText="1"/>
    </xf>
    <xf numFmtId="0" fontId="5" fillId="12" borderId="12" xfId="4" applyFont="1" applyFill="1" applyBorder="1" applyAlignment="1">
      <alignment horizontal="left" vertical="center"/>
    </xf>
    <xf numFmtId="0" fontId="14" fillId="0" borderId="1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9" fillId="0" borderId="59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" fontId="9" fillId="6" borderId="13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3" fillId="11" borderId="12" xfId="2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3" fillId="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4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</cellXfs>
  <cellStyles count="6">
    <cellStyle name="Normal" xfId="0" builtinId="0"/>
    <cellStyle name="Normal 2" xfId="2" xr:uid="{00000000-0005-0000-0000-000001000000}"/>
    <cellStyle name="Normal 2 2" xfId="3" xr:uid="{D4721340-FB9A-43A2-9561-259B07198806}"/>
    <cellStyle name="Normal 6" xfId="4" xr:uid="{86B4FA8F-8E06-4594-8DB1-AAE74ED5151D}"/>
    <cellStyle name="Percent" xfId="1" builtinId="5"/>
    <cellStyle name="Percent 2" xfId="5" xr:uid="{CD11E058-693F-4C47-A8B9-2C29F90D119D}"/>
  </cellStyles>
  <dxfs count="4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8FB"/>
      <color rgb="FFD9E1F2"/>
      <color rgb="FFFFE699"/>
      <color rgb="FFFFFFCC"/>
      <color rgb="FFE5FEFF"/>
      <color rgb="FFFFCC99"/>
      <color rgb="FFFCE8FB"/>
      <color rgb="FFCCECFF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51961278613569E-2"/>
          <c:y val="5.1902525607366058E-2"/>
          <c:w val="0.88532072017985142"/>
          <c:h val="0.813264692078342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'S-Curve'!$A$44</c:f>
              <c:strCache>
                <c:ptCount val="1"/>
                <c:pt idx="0">
                  <c:v>Periodic Plan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45657</c:v>
                </c:pt>
                <c:pt idx="10">
                  <c:v>45672</c:v>
                </c:pt>
                <c:pt idx="11">
                  <c:v>45688</c:v>
                </c:pt>
                <c:pt idx="12">
                  <c:v>45703</c:v>
                </c:pt>
                <c:pt idx="13">
                  <c:v>45688</c:v>
                </c:pt>
              </c:numCache>
            </c:numRef>
          </c:cat>
          <c:val>
            <c:numRef>
              <c:f>'S-Curve'!$B$44:$O$44</c:f>
              <c:numCache>
                <c:formatCode>0.00%</c:formatCode>
                <c:ptCount val="14"/>
                <c:pt idx="0">
                  <c:v>3.1672244932448507E-5</c:v>
                </c:pt>
                <c:pt idx="1">
                  <c:v>6.666832775506755E-2</c:v>
                </c:pt>
                <c:pt idx="2">
                  <c:v>8.7300000000000003E-2</c:v>
                </c:pt>
                <c:pt idx="3">
                  <c:v>5.5199999999999999E-2</c:v>
                </c:pt>
                <c:pt idx="4">
                  <c:v>5.0800000000000012E-2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4.1300000000000003E-2</c:v>
                </c:pt>
                <c:pt idx="8">
                  <c:v>8.7199999999999944E-2</c:v>
                </c:pt>
                <c:pt idx="9">
                  <c:v>0.15810000000000002</c:v>
                </c:pt>
                <c:pt idx="10">
                  <c:v>9.5100000000000073E-2</c:v>
                </c:pt>
                <c:pt idx="11">
                  <c:v>8.77E-2</c:v>
                </c:pt>
                <c:pt idx="12">
                  <c:v>7.669999999999999E-2</c:v>
                </c:pt>
                <c:pt idx="13">
                  <c:v>6.3899999999999957E-2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6F1-8170-A1BC52922F37}"/>
            </c:ext>
          </c:extLst>
        </c:ser>
        <c:ser>
          <c:idx val="1"/>
          <c:order val="1"/>
          <c:tx>
            <c:strRef>
              <c:f>'S-Curve'!$A$46</c:f>
              <c:strCache>
                <c:ptCount val="1"/>
                <c:pt idx="0">
                  <c:v>Periodic Actual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45657</c:v>
                </c:pt>
                <c:pt idx="10">
                  <c:v>45672</c:v>
                </c:pt>
                <c:pt idx="11">
                  <c:v>45688</c:v>
                </c:pt>
                <c:pt idx="12">
                  <c:v>45703</c:v>
                </c:pt>
                <c:pt idx="13">
                  <c:v>45688</c:v>
                </c:pt>
              </c:numCache>
            </c:numRef>
          </c:cat>
          <c:val>
            <c:numRef>
              <c:f>'S-Curve'!$B$46:$O$46</c:f>
              <c:numCache>
                <c:formatCode>0.00%</c:formatCode>
                <c:ptCount val="14"/>
                <c:pt idx="0">
                  <c:v>5.0000000000000001E-3</c:v>
                </c:pt>
                <c:pt idx="1">
                  <c:v>1.4999999999999999E-2</c:v>
                </c:pt>
                <c:pt idx="2">
                  <c:v>3.0000000000000002E-2</c:v>
                </c:pt>
                <c:pt idx="3">
                  <c:v>6.9999999999999993E-2</c:v>
                </c:pt>
                <c:pt idx="4">
                  <c:v>4.4000000000000011E-2</c:v>
                </c:pt>
                <c:pt idx="5">
                  <c:v>7.099999999999998E-2</c:v>
                </c:pt>
                <c:pt idx="6">
                  <c:v>0.13900000000000001</c:v>
                </c:pt>
                <c:pt idx="7">
                  <c:v>4.6999999999999986E-2</c:v>
                </c:pt>
                <c:pt idx="8">
                  <c:v>9.2000000000000415E-3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164448"/>
        <c:axId val="2119177760"/>
      </c:barChart>
      <c:lineChart>
        <c:grouping val="standard"/>
        <c:varyColors val="0"/>
        <c:ser>
          <c:idx val="2"/>
          <c:order val="2"/>
          <c:tx>
            <c:strRef>
              <c:f>'S-Curve'!$A$43</c:f>
              <c:strCache>
                <c:ptCount val="1"/>
                <c:pt idx="0">
                  <c:v>Cumulative Plan</c:v>
                </c:pt>
              </c:strCache>
            </c:strRef>
          </c:tx>
          <c:spPr>
            <a:ln w="3810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45657</c:v>
                </c:pt>
                <c:pt idx="10">
                  <c:v>45672</c:v>
                </c:pt>
                <c:pt idx="11">
                  <c:v>45688</c:v>
                </c:pt>
                <c:pt idx="12">
                  <c:v>45703</c:v>
                </c:pt>
                <c:pt idx="13">
                  <c:v>45688</c:v>
                </c:pt>
              </c:numCache>
            </c:numRef>
          </c:cat>
          <c:val>
            <c:numRef>
              <c:f>'S-Curve'!$B$43:$O$43</c:f>
              <c:numCache>
                <c:formatCode>0.00%</c:formatCode>
                <c:ptCount val="14"/>
                <c:pt idx="0">
                  <c:v>3.1672244932448507E-5</c:v>
                </c:pt>
                <c:pt idx="1">
                  <c:v>6.6699999999999995E-2</c:v>
                </c:pt>
                <c:pt idx="2">
                  <c:v>0.154</c:v>
                </c:pt>
                <c:pt idx="3">
                  <c:v>0.2092</c:v>
                </c:pt>
                <c:pt idx="4">
                  <c:v>0.26</c:v>
                </c:pt>
                <c:pt idx="5">
                  <c:v>0.32</c:v>
                </c:pt>
                <c:pt idx="6">
                  <c:v>0.39</c:v>
                </c:pt>
                <c:pt idx="7">
                  <c:v>0.43130000000000002</c:v>
                </c:pt>
                <c:pt idx="8">
                  <c:v>0.51849999999999996</c:v>
                </c:pt>
                <c:pt idx="9">
                  <c:v>0.67659999999999998</c:v>
                </c:pt>
                <c:pt idx="10">
                  <c:v>0.77170000000000005</c:v>
                </c:pt>
                <c:pt idx="11">
                  <c:v>0.85940000000000005</c:v>
                </c:pt>
                <c:pt idx="12">
                  <c:v>0.93610000000000004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9C-46F1-8170-A1BC52922F37}"/>
            </c:ext>
          </c:extLst>
        </c:ser>
        <c:ser>
          <c:idx val="3"/>
          <c:order val="3"/>
          <c:tx>
            <c:strRef>
              <c:f>'S-Curve'!$A$45</c:f>
              <c:strCache>
                <c:ptCount val="1"/>
                <c:pt idx="0">
                  <c:v>Cumulative Actual</c:v>
                </c:pt>
              </c:strCache>
            </c:strRef>
          </c:tx>
          <c:spPr>
            <a:ln w="381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'S-Curve'!$B$42:$O$42</c:f>
              <c:numCache>
                <c:formatCode>d\-mmm\-yy</c:formatCode>
                <c:ptCount val="14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45566</c:v>
                </c:pt>
                <c:pt idx="6">
                  <c:v>45591</c:v>
                </c:pt>
                <c:pt idx="7">
                  <c:v>45611</c:v>
                </c:pt>
                <c:pt idx="8">
                  <c:v>45642</c:v>
                </c:pt>
                <c:pt idx="9">
                  <c:v>45657</c:v>
                </c:pt>
                <c:pt idx="10">
                  <c:v>45672</c:v>
                </c:pt>
                <c:pt idx="11">
                  <c:v>45688</c:v>
                </c:pt>
                <c:pt idx="12">
                  <c:v>45703</c:v>
                </c:pt>
                <c:pt idx="13">
                  <c:v>45688</c:v>
                </c:pt>
              </c:numCache>
            </c:numRef>
          </c:cat>
          <c:val>
            <c:numRef>
              <c:f>'S-Curve'!$B$45:$O$45</c:f>
              <c:numCache>
                <c:formatCode>0.00%</c:formatCode>
                <c:ptCount val="14"/>
                <c:pt idx="0">
                  <c:v>5.0000000000000001E-3</c:v>
                </c:pt>
                <c:pt idx="1">
                  <c:v>0.02</c:v>
                </c:pt>
                <c:pt idx="2">
                  <c:v>0.05</c:v>
                </c:pt>
                <c:pt idx="3">
                  <c:v>0.12</c:v>
                </c:pt>
                <c:pt idx="4">
                  <c:v>0.16400000000000001</c:v>
                </c:pt>
                <c:pt idx="5">
                  <c:v>0.23499999999999999</c:v>
                </c:pt>
                <c:pt idx="6">
                  <c:v>0.374</c:v>
                </c:pt>
                <c:pt idx="7">
                  <c:v>0.42099999999999999</c:v>
                </c:pt>
                <c:pt idx="8">
                  <c:v>0.43020000000000003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41984"/>
        <c:axId val="2119139904"/>
      </c:lineChart>
      <c:catAx>
        <c:axId val="211916444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77760"/>
        <c:crosses val="autoZero"/>
        <c:auto val="0"/>
        <c:lblAlgn val="ctr"/>
        <c:lblOffset val="100"/>
        <c:noMultiLvlLbl val="0"/>
      </c:catAx>
      <c:valAx>
        <c:axId val="21191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64448"/>
        <c:crosses val="autoZero"/>
        <c:crossBetween val="between"/>
      </c:valAx>
      <c:valAx>
        <c:axId val="2119139904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41984"/>
        <c:crosses val="max"/>
        <c:crossBetween val="between"/>
      </c:valAx>
      <c:dateAx>
        <c:axId val="21191419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19139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81916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E23A4A9-DCD0-477C-A4D4-7134C04E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7241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5</xdr:row>
      <xdr:rowOff>99060</xdr:rowOff>
    </xdr:from>
    <xdr:to>
      <xdr:col>3</xdr:col>
      <xdr:colOff>335280</xdr:colOff>
      <xdr:row>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6BAF7-9376-4E36-9643-DEE56E28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5156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43321</xdr:colOff>
      <xdr:row>3</xdr:row>
      <xdr:rowOff>188101</xdr:rowOff>
    </xdr:from>
    <xdr:to>
      <xdr:col>18</xdr:col>
      <xdr:colOff>30480</xdr:colOff>
      <xdr:row>6</xdr:row>
      <xdr:rowOff>253661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2AD26E-C4C2-496B-B688-E26C9B98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981" y="75960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7621</xdr:colOff>
      <xdr:row>1</xdr:row>
      <xdr:rowOff>60960</xdr:rowOff>
    </xdr:from>
    <xdr:to>
      <xdr:col>18</xdr:col>
      <xdr:colOff>55984</xdr:colOff>
      <xdr:row>4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3E7E1-9886-48F8-8996-32D0613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1" y="251460"/>
          <a:ext cx="909423" cy="619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220980</xdr:colOff>
      <xdr:row>3</xdr:row>
      <xdr:rowOff>106680</xdr:rowOff>
    </xdr:from>
    <xdr:to>
      <xdr:col>20</xdr:col>
      <xdr:colOff>261301</xdr:colOff>
      <xdr:row>5</xdr:row>
      <xdr:rowOff>100599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213776-22AB-43E7-BDFC-71F62696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78180"/>
          <a:ext cx="947101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546848</xdr:colOff>
      <xdr:row>0</xdr:row>
      <xdr:rowOff>224118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B0AD0426-E4DD-494C-A0C1-CC7D9DBD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754" y="224118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493060</xdr:colOff>
      <xdr:row>1</xdr:row>
      <xdr:rowOff>125506</xdr:rowOff>
    </xdr:from>
    <xdr:to>
      <xdr:col>2</xdr:col>
      <xdr:colOff>468758</xdr:colOff>
      <xdr:row>2</xdr:row>
      <xdr:rowOff>574014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CA76E-6890-4088-923B-CF7E0A0C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66" y="120127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10</xdr:col>
      <xdr:colOff>326199</xdr:colOff>
      <xdr:row>1</xdr:row>
      <xdr:rowOff>179294</xdr:rowOff>
    </xdr:from>
    <xdr:to>
      <xdr:col>11</xdr:col>
      <xdr:colOff>139149</xdr:colOff>
      <xdr:row>2</xdr:row>
      <xdr:rowOff>573276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58A64-6999-48F2-BD15-D20DE957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528" y="1255059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197223</xdr:colOff>
      <xdr:row>0</xdr:row>
      <xdr:rowOff>179295</xdr:rowOff>
    </xdr:from>
    <xdr:to>
      <xdr:col>11</xdr:col>
      <xdr:colOff>194536</xdr:colOff>
      <xdr:row>0</xdr:row>
      <xdr:rowOff>914381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1E0400-A9E6-4144-8A42-B39631E3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552" y="17929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438394</xdr:colOff>
      <xdr:row>0</xdr:row>
      <xdr:rowOff>977153</xdr:rowOff>
    </xdr:from>
    <xdr:to>
      <xdr:col>12</xdr:col>
      <xdr:colOff>627527</xdr:colOff>
      <xdr:row>2</xdr:row>
      <xdr:rowOff>81207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493185-A722-4203-A156-16781B6F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370" y="977153"/>
          <a:ext cx="1040781" cy="368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600635</xdr:colOff>
      <xdr:row>0</xdr:row>
      <xdr:rowOff>125506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2FD52F2A-0B1D-4C22-8E5B-9FF441A0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125506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546847</xdr:colOff>
      <xdr:row>1</xdr:row>
      <xdr:rowOff>26894</xdr:rowOff>
    </xdr:from>
    <xdr:to>
      <xdr:col>2</xdr:col>
      <xdr:colOff>271533</xdr:colOff>
      <xdr:row>2</xdr:row>
      <xdr:rowOff>475402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3C5CF-FA59-47A9-BBAB-54F72EAF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447" y="1102659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48294</xdr:colOff>
      <xdr:row>1</xdr:row>
      <xdr:rowOff>98611</xdr:rowOff>
    </xdr:from>
    <xdr:to>
      <xdr:col>11</xdr:col>
      <xdr:colOff>712891</xdr:colOff>
      <xdr:row>2</xdr:row>
      <xdr:rowOff>492593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EDBEE9-EE7B-43DD-92E6-0A9E5DC5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894" y="1174376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833718</xdr:colOff>
      <xdr:row>0</xdr:row>
      <xdr:rowOff>98612</xdr:rowOff>
    </xdr:from>
    <xdr:to>
      <xdr:col>11</xdr:col>
      <xdr:colOff>768278</xdr:colOff>
      <xdr:row>0</xdr:row>
      <xdr:rowOff>833698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6C8076-9AC8-443E-BF2A-F1481879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918" y="98612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644583</xdr:colOff>
      <xdr:row>0</xdr:row>
      <xdr:rowOff>744070</xdr:rowOff>
    </xdr:from>
    <xdr:to>
      <xdr:col>12</xdr:col>
      <xdr:colOff>770964</xdr:colOff>
      <xdr:row>1</xdr:row>
      <xdr:rowOff>36383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738E8-8866-4E30-BF1D-A955C980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83" y="744070"/>
          <a:ext cx="1040781" cy="368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9</xdr:row>
      <xdr:rowOff>82549</xdr:rowOff>
    </xdr:from>
    <xdr:to>
      <xdr:col>14</xdr:col>
      <xdr:colOff>795618</xdr:colOff>
      <xdr:row>39</xdr:row>
      <xdr:rowOff>80682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833718</xdr:colOff>
      <xdr:row>1</xdr:row>
      <xdr:rowOff>98613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8E9AF779-6951-48B1-BA4F-B4446BC8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18" y="376519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0</xdr:col>
      <xdr:colOff>779930</xdr:colOff>
      <xdr:row>2</xdr:row>
      <xdr:rowOff>116537</xdr:rowOff>
    </xdr:from>
    <xdr:to>
      <xdr:col>0</xdr:col>
      <xdr:colOff>1417735</xdr:colOff>
      <xdr:row>3</xdr:row>
      <xdr:rowOff>448504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374E5-FFA3-4F72-9858-6603BD64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30" y="105783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12</xdr:col>
      <xdr:colOff>899940</xdr:colOff>
      <xdr:row>2</xdr:row>
      <xdr:rowOff>170328</xdr:rowOff>
    </xdr:from>
    <xdr:to>
      <xdr:col>13</xdr:col>
      <xdr:colOff>470844</xdr:colOff>
      <xdr:row>3</xdr:row>
      <xdr:rowOff>447769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D48EBA-E497-42BF-9483-C3FA136A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611" y="1111622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12</xdr:col>
      <xdr:colOff>797858</xdr:colOff>
      <xdr:row>1</xdr:row>
      <xdr:rowOff>107579</xdr:rowOff>
    </xdr:from>
    <xdr:to>
      <xdr:col>13</xdr:col>
      <xdr:colOff>553125</xdr:colOff>
      <xdr:row>1</xdr:row>
      <xdr:rowOff>843305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43A6BA-C32F-45EC-8C21-702FFC50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7529" y="38548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13</xdr:col>
      <xdr:colOff>671476</xdr:colOff>
      <xdr:row>1</xdr:row>
      <xdr:rowOff>591670</xdr:rowOff>
    </xdr:from>
    <xdr:to>
      <xdr:col>14</xdr:col>
      <xdr:colOff>618562</xdr:colOff>
      <xdr:row>1</xdr:row>
      <xdr:rowOff>960388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1D8CEE-8E99-49F4-9181-802F20EC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4841" y="869576"/>
          <a:ext cx="1040781" cy="3680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510988</xdr:colOff>
      <xdr:row>1</xdr:row>
      <xdr:rowOff>114300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0DF1436C-7650-4C2A-AA5F-4F2A661E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88" y="289560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495300</xdr:colOff>
      <xdr:row>2</xdr:row>
      <xdr:rowOff>5950</xdr:rowOff>
    </xdr:from>
    <xdr:to>
      <xdr:col>2</xdr:col>
      <xdr:colOff>218705</xdr:colOff>
      <xdr:row>3</xdr:row>
      <xdr:rowOff>452217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B0F47-4D70-446E-ADC8-77D82EA1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255630"/>
          <a:ext cx="637805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63982</xdr:colOff>
      <xdr:row>2</xdr:row>
      <xdr:rowOff>35535</xdr:rowOff>
    </xdr:from>
    <xdr:to>
      <xdr:col>11</xdr:col>
      <xdr:colOff>723457</xdr:colOff>
      <xdr:row>3</xdr:row>
      <xdr:rowOff>427276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B56E1E-70FE-416A-9810-F2BB15B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582" y="1285215"/>
          <a:ext cx="659475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876300</xdr:colOff>
      <xdr:row>1</xdr:row>
      <xdr:rowOff>45720</xdr:rowOff>
    </xdr:from>
    <xdr:to>
      <xdr:col>11</xdr:col>
      <xdr:colOff>805738</xdr:colOff>
      <xdr:row>1</xdr:row>
      <xdr:rowOff>781446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EA3862-8D25-4261-9405-DB8A12DE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220980"/>
          <a:ext cx="843838" cy="735726"/>
        </a:xfrm>
        <a:prstGeom prst="rect">
          <a:avLst/>
        </a:prstGeom>
      </xdr:spPr>
    </xdr:pic>
    <xdr:clientData/>
  </xdr:twoCellAnchor>
  <xdr:twoCellAnchor editAs="oneCell">
    <xdr:from>
      <xdr:col>11</xdr:col>
      <xdr:colOff>634529</xdr:colOff>
      <xdr:row>1</xdr:row>
      <xdr:rowOff>712691</xdr:rowOff>
    </xdr:from>
    <xdr:to>
      <xdr:col>12</xdr:col>
      <xdr:colOff>755787</xdr:colOff>
      <xdr:row>2</xdr:row>
      <xdr:rowOff>6989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73FD5-6807-4494-B1E8-6A2E9BAD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129" y="887951"/>
          <a:ext cx="1035658" cy="368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CEC-052D-48B8-806F-202835FB09F9}">
  <sheetPr>
    <pageSetUpPr fitToPage="1"/>
  </sheetPr>
  <dimension ref="B1:W53"/>
  <sheetViews>
    <sheetView view="pageBreakPreview" zoomScale="130" zoomScaleNormal="100" zoomScaleSheetLayoutView="130" workbookViewId="0">
      <selection activeCell="B10" sqref="B10:U10"/>
    </sheetView>
  </sheetViews>
  <sheetFormatPr defaultColWidth="9.109375" defaultRowHeight="14.4" x14ac:dyDescent="0.3"/>
  <cols>
    <col min="1" max="1" width="9.109375" style="16"/>
    <col min="2" max="13" width="5" style="16" customWidth="1"/>
    <col min="14" max="14" width="6.5546875" style="16" customWidth="1"/>
    <col min="15" max="15" width="12.44140625" style="16" customWidth="1"/>
    <col min="16" max="16" width="5" style="16" customWidth="1"/>
    <col min="17" max="17" width="4.109375" style="16" customWidth="1"/>
    <col min="18" max="18" width="3.44140625" style="16" customWidth="1"/>
    <col min="19" max="21" width="4.88671875" style="16" customWidth="1"/>
    <col min="22" max="22" width="5" style="16" customWidth="1"/>
    <col min="23" max="16384" width="9.109375" style="16"/>
  </cols>
  <sheetData>
    <row r="1" spans="2:23" ht="15" thickBot="1" x14ac:dyDescent="0.35"/>
    <row r="2" spans="2:23" ht="15" customHeight="1" thickBot="1" x14ac:dyDescent="0.35">
      <c r="B2" s="111"/>
      <c r="C2" s="111"/>
      <c r="D2" s="111"/>
      <c r="E2" s="111"/>
      <c r="F2" s="111"/>
      <c r="G2" s="112" t="s">
        <v>393</v>
      </c>
      <c r="H2" s="112"/>
      <c r="I2" s="112"/>
      <c r="J2" s="112"/>
      <c r="K2" s="112"/>
      <c r="L2" s="112"/>
      <c r="M2" s="112"/>
      <c r="N2" s="112"/>
      <c r="O2" s="112"/>
      <c r="P2" s="113" t="s">
        <v>394</v>
      </c>
      <c r="Q2" s="113"/>
      <c r="R2" s="113"/>
      <c r="S2" s="113"/>
      <c r="T2" s="113"/>
      <c r="U2" s="113"/>
    </row>
    <row r="3" spans="2:23" ht="15" customHeight="1" thickBot="1" x14ac:dyDescent="0.35">
      <c r="B3" s="111"/>
      <c r="C3" s="111"/>
      <c r="D3" s="111"/>
      <c r="E3" s="111"/>
      <c r="F3" s="111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13"/>
      <c r="R3" s="113"/>
      <c r="S3" s="113"/>
      <c r="T3" s="113"/>
      <c r="U3" s="113"/>
    </row>
    <row r="4" spans="2:23" ht="15" customHeight="1" thickBot="1" x14ac:dyDescent="0.35">
      <c r="B4" s="111"/>
      <c r="C4" s="111"/>
      <c r="D4" s="111"/>
      <c r="E4" s="111"/>
      <c r="F4" s="111"/>
      <c r="G4" s="112"/>
      <c r="H4" s="112"/>
      <c r="I4" s="112"/>
      <c r="J4" s="112"/>
      <c r="K4" s="112"/>
      <c r="L4" s="112"/>
      <c r="M4" s="112"/>
      <c r="N4" s="112"/>
      <c r="O4" s="112"/>
      <c r="P4" s="113"/>
      <c r="Q4" s="113"/>
      <c r="R4" s="113"/>
      <c r="S4" s="113"/>
      <c r="T4" s="113"/>
      <c r="U4" s="113"/>
    </row>
    <row r="5" spans="2:23" ht="15" customHeight="1" thickBot="1" x14ac:dyDescent="0.35">
      <c r="B5" s="111"/>
      <c r="C5" s="111"/>
      <c r="D5" s="111"/>
      <c r="E5" s="111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</row>
    <row r="6" spans="2:23" ht="15" customHeight="1" thickBot="1" x14ac:dyDescent="0.35"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3"/>
      <c r="Q6" s="113"/>
      <c r="R6" s="113"/>
      <c r="S6" s="113"/>
      <c r="T6" s="113"/>
      <c r="U6" s="113"/>
    </row>
    <row r="7" spans="2:23" ht="23.25" customHeight="1" thickBot="1" x14ac:dyDescent="0.35">
      <c r="B7" s="111"/>
      <c r="C7" s="111"/>
      <c r="D7" s="111"/>
      <c r="E7" s="111"/>
      <c r="F7" s="111"/>
      <c r="G7" s="148" t="s">
        <v>409</v>
      </c>
      <c r="H7" s="149"/>
      <c r="I7" s="149"/>
      <c r="J7" s="149"/>
      <c r="K7" s="149"/>
      <c r="L7" s="149"/>
      <c r="M7" s="149"/>
      <c r="N7" s="149"/>
      <c r="O7" s="150"/>
      <c r="P7" s="113"/>
      <c r="Q7" s="113"/>
      <c r="R7" s="113"/>
      <c r="S7" s="113"/>
      <c r="T7" s="113"/>
      <c r="U7" s="113"/>
    </row>
    <row r="8" spans="2:23" ht="12" customHeight="1" thickBot="1" x14ac:dyDescent="0.35">
      <c r="B8" s="111"/>
      <c r="C8" s="111"/>
      <c r="D8" s="111"/>
      <c r="E8" s="111"/>
      <c r="F8" s="111"/>
      <c r="G8" s="151"/>
      <c r="H8" s="152"/>
      <c r="I8" s="152"/>
      <c r="J8" s="152"/>
      <c r="K8" s="152"/>
      <c r="L8" s="152"/>
      <c r="M8" s="152"/>
      <c r="N8" s="152"/>
      <c r="O8" s="153"/>
      <c r="P8" s="114" t="s">
        <v>395</v>
      </c>
      <c r="Q8" s="114"/>
      <c r="R8" s="114"/>
      <c r="S8" s="115" t="s">
        <v>410</v>
      </c>
      <c r="T8" s="115"/>
      <c r="U8" s="115"/>
    </row>
    <row r="9" spans="2:23" ht="15" customHeight="1" thickBot="1" x14ac:dyDescent="0.35">
      <c r="B9" s="111"/>
      <c r="C9" s="111"/>
      <c r="D9" s="111"/>
      <c r="E9" s="111"/>
      <c r="F9" s="111"/>
      <c r="G9" s="154"/>
      <c r="H9" s="155"/>
      <c r="I9" s="155"/>
      <c r="J9" s="155"/>
      <c r="K9" s="155"/>
      <c r="L9" s="155"/>
      <c r="M9" s="155"/>
      <c r="N9" s="155"/>
      <c r="O9" s="156"/>
      <c r="P9" s="114"/>
      <c r="Q9" s="114"/>
      <c r="R9" s="114"/>
      <c r="S9" s="115"/>
      <c r="T9" s="115"/>
      <c r="U9" s="115"/>
      <c r="V9" s="17"/>
    </row>
    <row r="10" spans="2:23" ht="6" customHeight="1" thickBo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7"/>
    </row>
    <row r="11" spans="2:23" ht="15" customHeight="1" thickTop="1" x14ac:dyDescent="0.3">
      <c r="B11" s="117" t="s">
        <v>406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V11" s="17"/>
    </row>
    <row r="12" spans="2:23" x14ac:dyDescent="0.3"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2"/>
    </row>
    <row r="13" spans="2:23" ht="15.75" customHeight="1" x14ac:dyDescent="0.3"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</row>
    <row r="14" spans="2:23" x14ac:dyDescent="0.3"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2"/>
    </row>
    <row r="15" spans="2:23" x14ac:dyDescent="0.3"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2"/>
      <c r="W15" s="18"/>
    </row>
    <row r="16" spans="2:23" x14ac:dyDescent="0.3"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</row>
    <row r="17" spans="2:21" x14ac:dyDescent="0.3"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</row>
    <row r="18" spans="2:21" x14ac:dyDescent="0.3"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2"/>
    </row>
    <row r="19" spans="2:21" x14ac:dyDescent="0.3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2"/>
    </row>
    <row r="20" spans="2:21" x14ac:dyDescent="0.3"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2"/>
    </row>
    <row r="21" spans="2:21" x14ac:dyDescent="0.3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2"/>
    </row>
    <row r="22" spans="2:21" x14ac:dyDescent="0.3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/>
    </row>
    <row r="23" spans="2:21" x14ac:dyDescent="0.3"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2"/>
    </row>
    <row r="24" spans="2:21" x14ac:dyDescent="0.3"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</row>
    <row r="25" spans="2:21" x14ac:dyDescent="0.3"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</row>
    <row r="26" spans="2:21" x14ac:dyDescent="0.3"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2"/>
    </row>
    <row r="27" spans="2:21" x14ac:dyDescent="0.3"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</row>
    <row r="28" spans="2:21" x14ac:dyDescent="0.3"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</row>
    <row r="29" spans="2:21" x14ac:dyDescent="0.3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</row>
    <row r="30" spans="2:21" x14ac:dyDescent="0.3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2"/>
    </row>
    <row r="31" spans="2:21" x14ac:dyDescent="0.3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2:21" x14ac:dyDescent="0.3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/>
    </row>
    <row r="33" spans="2:21" x14ac:dyDescent="0.3"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</row>
    <row r="34" spans="2:21" x14ac:dyDescent="0.3"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/>
    </row>
    <row r="35" spans="2:21" ht="41.25" customHeight="1" x14ac:dyDescent="0.3"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</row>
    <row r="36" spans="2:21" ht="41.25" customHeight="1" x14ac:dyDescent="0.3"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</row>
    <row r="37" spans="2:21" ht="41.25" customHeight="1" x14ac:dyDescent="0.3"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</row>
    <row r="38" spans="2:21" ht="41.25" customHeight="1" x14ac:dyDescent="0.3"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</row>
    <row r="39" spans="2:21" ht="41.25" customHeight="1" x14ac:dyDescent="0.3"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</row>
    <row r="40" spans="2:21" ht="15" thickBot="1" x14ac:dyDescent="0.35"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5"/>
    </row>
    <row r="41" spans="2:21" ht="9" customHeight="1" thickTop="1" x14ac:dyDescent="0.3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2:21" ht="16.5" customHeight="1" x14ac:dyDescent="0.3">
      <c r="B42" s="127"/>
      <c r="C42" s="128"/>
      <c r="D42" s="129"/>
      <c r="E42" s="130"/>
      <c r="F42" s="131"/>
      <c r="G42" s="129"/>
      <c r="H42" s="130"/>
      <c r="I42" s="130"/>
      <c r="J42" s="130"/>
      <c r="K42" s="130"/>
      <c r="L42" s="130"/>
      <c r="M42" s="130"/>
      <c r="N42" s="131"/>
      <c r="O42" s="19"/>
      <c r="P42" s="128"/>
      <c r="Q42" s="128"/>
      <c r="R42" s="128"/>
      <c r="S42" s="128"/>
      <c r="T42" s="128"/>
      <c r="U42" s="132"/>
    </row>
    <row r="43" spans="2:21" ht="16.5" customHeight="1" x14ac:dyDescent="0.3">
      <c r="B43" s="136" t="s">
        <v>396</v>
      </c>
      <c r="C43" s="137"/>
      <c r="D43" s="138">
        <v>45642</v>
      </c>
      <c r="E43" s="139"/>
      <c r="F43" s="140"/>
      <c r="G43" s="141" t="s">
        <v>397</v>
      </c>
      <c r="H43" s="141"/>
      <c r="I43" s="141"/>
      <c r="J43" s="141"/>
      <c r="K43" s="141"/>
      <c r="L43" s="141"/>
      <c r="M43" s="141"/>
      <c r="N43" s="141"/>
      <c r="O43" s="20" t="s">
        <v>51</v>
      </c>
      <c r="P43" s="134" t="s">
        <v>52</v>
      </c>
      <c r="Q43" s="134"/>
      <c r="R43" s="134"/>
      <c r="S43" s="133" t="s">
        <v>52</v>
      </c>
      <c r="T43" s="134"/>
      <c r="U43" s="135"/>
    </row>
    <row r="44" spans="2:21" ht="16.5" customHeight="1" x14ac:dyDescent="0.3">
      <c r="B44" s="136" t="s">
        <v>396</v>
      </c>
      <c r="C44" s="137"/>
      <c r="D44" s="138">
        <v>45605</v>
      </c>
      <c r="E44" s="139"/>
      <c r="F44" s="140"/>
      <c r="G44" s="141" t="s">
        <v>397</v>
      </c>
      <c r="H44" s="141"/>
      <c r="I44" s="141"/>
      <c r="J44" s="141"/>
      <c r="K44" s="141"/>
      <c r="L44" s="141"/>
      <c r="M44" s="141"/>
      <c r="N44" s="141"/>
      <c r="O44" s="20" t="s">
        <v>51</v>
      </c>
      <c r="P44" s="134" t="s">
        <v>52</v>
      </c>
      <c r="Q44" s="134"/>
      <c r="R44" s="134"/>
      <c r="S44" s="133" t="s">
        <v>52</v>
      </c>
      <c r="T44" s="134"/>
      <c r="U44" s="135"/>
    </row>
    <row r="45" spans="2:21" ht="16.5" customHeight="1" x14ac:dyDescent="0.3">
      <c r="B45" s="136" t="s">
        <v>396</v>
      </c>
      <c r="C45" s="137"/>
      <c r="D45" s="138">
        <v>45591</v>
      </c>
      <c r="E45" s="139"/>
      <c r="F45" s="140"/>
      <c r="G45" s="141" t="s">
        <v>397</v>
      </c>
      <c r="H45" s="141"/>
      <c r="I45" s="141"/>
      <c r="J45" s="141"/>
      <c r="K45" s="141"/>
      <c r="L45" s="141"/>
      <c r="M45" s="141"/>
      <c r="N45" s="141"/>
      <c r="O45" s="20" t="s">
        <v>51</v>
      </c>
      <c r="P45" s="134" t="s">
        <v>52</v>
      </c>
      <c r="Q45" s="134"/>
      <c r="R45" s="134"/>
      <c r="S45" s="133" t="s">
        <v>52</v>
      </c>
      <c r="T45" s="134"/>
      <c r="U45" s="135"/>
    </row>
    <row r="46" spans="2:21" ht="16.5" customHeight="1" x14ac:dyDescent="0.3">
      <c r="B46" s="136" t="s">
        <v>396</v>
      </c>
      <c r="C46" s="137"/>
      <c r="D46" s="138">
        <v>45566</v>
      </c>
      <c r="E46" s="139"/>
      <c r="F46" s="140"/>
      <c r="G46" s="141" t="s">
        <v>397</v>
      </c>
      <c r="H46" s="141"/>
      <c r="I46" s="141"/>
      <c r="J46" s="141"/>
      <c r="K46" s="141"/>
      <c r="L46" s="141"/>
      <c r="M46" s="141"/>
      <c r="N46" s="141"/>
      <c r="O46" s="20" t="s">
        <v>51</v>
      </c>
      <c r="P46" s="134" t="s">
        <v>52</v>
      </c>
      <c r="Q46" s="134"/>
      <c r="R46" s="134"/>
      <c r="S46" s="133" t="s">
        <v>52</v>
      </c>
      <c r="T46" s="134"/>
      <c r="U46" s="135"/>
    </row>
    <row r="47" spans="2:21" ht="16.5" customHeight="1" x14ac:dyDescent="0.3">
      <c r="B47" s="136" t="s">
        <v>396</v>
      </c>
      <c r="C47" s="137"/>
      <c r="D47" s="138">
        <v>45549</v>
      </c>
      <c r="E47" s="139"/>
      <c r="F47" s="140"/>
      <c r="G47" s="141" t="s">
        <v>397</v>
      </c>
      <c r="H47" s="141"/>
      <c r="I47" s="141"/>
      <c r="J47" s="141"/>
      <c r="K47" s="141"/>
      <c r="L47" s="141"/>
      <c r="M47" s="141"/>
      <c r="N47" s="141"/>
      <c r="O47" s="20" t="s">
        <v>51</v>
      </c>
      <c r="P47" s="134" t="s">
        <v>52</v>
      </c>
      <c r="Q47" s="134"/>
      <c r="R47" s="134"/>
      <c r="S47" s="133" t="s">
        <v>52</v>
      </c>
      <c r="T47" s="134"/>
      <c r="U47" s="135"/>
    </row>
    <row r="48" spans="2:21" ht="15" customHeight="1" x14ac:dyDescent="0.3">
      <c r="B48" s="157" t="s">
        <v>398</v>
      </c>
      <c r="C48" s="158"/>
      <c r="D48" s="142" t="s">
        <v>399</v>
      </c>
      <c r="E48" s="143"/>
      <c r="F48" s="161"/>
      <c r="G48" s="163" t="s">
        <v>400</v>
      </c>
      <c r="H48" s="164"/>
      <c r="I48" s="164"/>
      <c r="J48" s="164"/>
      <c r="K48" s="164"/>
      <c r="L48" s="164"/>
      <c r="M48" s="164"/>
      <c r="N48" s="158"/>
      <c r="O48" s="167" t="s">
        <v>401</v>
      </c>
      <c r="P48" s="142" t="s">
        <v>402</v>
      </c>
      <c r="Q48" s="169"/>
      <c r="R48" s="170"/>
      <c r="S48" s="142" t="s">
        <v>403</v>
      </c>
      <c r="T48" s="143"/>
      <c r="U48" s="144"/>
    </row>
    <row r="49" spans="2:21" ht="15" customHeight="1" thickBot="1" x14ac:dyDescent="0.35">
      <c r="B49" s="159"/>
      <c r="C49" s="160"/>
      <c r="D49" s="145"/>
      <c r="E49" s="146"/>
      <c r="F49" s="162"/>
      <c r="G49" s="165"/>
      <c r="H49" s="166"/>
      <c r="I49" s="166"/>
      <c r="J49" s="166"/>
      <c r="K49" s="166"/>
      <c r="L49" s="166"/>
      <c r="M49" s="166"/>
      <c r="N49" s="160"/>
      <c r="O49" s="168"/>
      <c r="P49" s="171"/>
      <c r="Q49" s="172"/>
      <c r="R49" s="173"/>
      <c r="S49" s="145"/>
      <c r="T49" s="146"/>
      <c r="U49" s="147"/>
    </row>
    <row r="50" spans="2:21" ht="16.5" customHeight="1" x14ac:dyDescent="0.3"/>
    <row r="51" spans="2:21" ht="16.5" customHeight="1" x14ac:dyDescent="0.3"/>
    <row r="52" spans="2:21" ht="16.5" customHeight="1" x14ac:dyDescent="0.3"/>
    <row r="53" spans="2:21" ht="16.5" customHeight="1" x14ac:dyDescent="0.3"/>
  </sheetData>
  <mergeCells count="45">
    <mergeCell ref="B44:C44"/>
    <mergeCell ref="D44:F44"/>
    <mergeCell ref="G44:N44"/>
    <mergeCell ref="P44:R44"/>
    <mergeCell ref="S44:U44"/>
    <mergeCell ref="B43:C43"/>
    <mergeCell ref="D43:F43"/>
    <mergeCell ref="G43:N43"/>
    <mergeCell ref="P43:R43"/>
    <mergeCell ref="S43:U43"/>
    <mergeCell ref="S48:U49"/>
    <mergeCell ref="G7:O9"/>
    <mergeCell ref="B47:C47"/>
    <mergeCell ref="D47:F47"/>
    <mergeCell ref="G47:N47"/>
    <mergeCell ref="P47:R47"/>
    <mergeCell ref="S47:U47"/>
    <mergeCell ref="B48:C49"/>
    <mergeCell ref="D48:F49"/>
    <mergeCell ref="G48:N49"/>
    <mergeCell ref="O48:O49"/>
    <mergeCell ref="P48:R49"/>
    <mergeCell ref="B45:C45"/>
    <mergeCell ref="D45:F45"/>
    <mergeCell ref="G45:N45"/>
    <mergeCell ref="P45:R45"/>
    <mergeCell ref="S45:U45"/>
    <mergeCell ref="B46:C46"/>
    <mergeCell ref="D46:F46"/>
    <mergeCell ref="G46:N46"/>
    <mergeCell ref="P46:R46"/>
    <mergeCell ref="S46:U46"/>
    <mergeCell ref="B10:U10"/>
    <mergeCell ref="B11:U40"/>
    <mergeCell ref="B41:U41"/>
    <mergeCell ref="B42:C42"/>
    <mergeCell ref="D42:F42"/>
    <mergeCell ref="G42:N42"/>
    <mergeCell ref="P42:R42"/>
    <mergeCell ref="S42:U42"/>
    <mergeCell ref="B2:F9"/>
    <mergeCell ref="G2:O6"/>
    <mergeCell ref="P2:U7"/>
    <mergeCell ref="P8:R9"/>
    <mergeCell ref="S8:U9"/>
  </mergeCells>
  <printOptions horizontalCentered="1"/>
  <pageMargins left="0.25" right="0.25" top="0.5" bottom="0.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/>
  </sheetViews>
  <sheetFormatPr defaultRowHeight="14.4" x14ac:dyDescent="0.3"/>
  <cols>
    <col min="1" max="1" width="34.44140625" bestFit="1" customWidth="1"/>
  </cols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10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48</v>
      </c>
    </row>
    <row r="13" spans="1:1" x14ac:dyDescent="0.3">
      <c r="A13" t="s">
        <v>14</v>
      </c>
    </row>
    <row r="14" spans="1:1" x14ac:dyDescent="0.3">
      <c r="A14" t="s">
        <v>15</v>
      </c>
    </row>
    <row r="15" spans="1:1" x14ac:dyDescent="0.3">
      <c r="A15" t="s">
        <v>49</v>
      </c>
    </row>
    <row r="16" spans="1:1" x14ac:dyDescent="0.3">
      <c r="A16" t="s">
        <v>16</v>
      </c>
    </row>
    <row r="17" spans="1:1" x14ac:dyDescent="0.3">
      <c r="A17" t="s">
        <v>17</v>
      </c>
    </row>
    <row r="18" spans="1:1" x14ac:dyDescent="0.3">
      <c r="A18" t="s">
        <v>50</v>
      </c>
    </row>
    <row r="19" spans="1:1" x14ac:dyDescent="0.3">
      <c r="A19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1:N398"/>
  <sheetViews>
    <sheetView showGridLines="0" showZeros="0" view="pageBreakPreview" zoomScaleNormal="85" zoomScaleSheetLayoutView="100" workbookViewId="0">
      <selection activeCell="B10" sqref="B10:U10"/>
    </sheetView>
  </sheetViews>
  <sheetFormatPr defaultRowHeight="13.8" outlineLevelRow="5" x14ac:dyDescent="0.25"/>
  <cols>
    <col min="1" max="1" width="4" style="40" customWidth="1"/>
    <col min="2" max="2" width="9.6640625" style="40" customWidth="1"/>
    <col min="3" max="3" width="16.6640625" style="40" customWidth="1"/>
    <col min="4" max="7" width="9.6640625" style="40" customWidth="1"/>
    <col min="8" max="8" width="19.5546875" style="40" customWidth="1"/>
    <col min="9" max="9" width="12.44140625" style="40" customWidth="1"/>
    <col min="10" max="10" width="12.44140625" style="107" customWidth="1"/>
    <col min="11" max="13" width="12.44140625" style="108" customWidth="1"/>
    <col min="14" max="14" width="4" style="40" customWidth="1"/>
    <col min="15" max="16384" width="8.88671875" style="40"/>
  </cols>
  <sheetData>
    <row r="1" spans="2:14" ht="84.9" customHeight="1" x14ac:dyDescent="0.25">
      <c r="B1" s="187"/>
      <c r="C1" s="188"/>
      <c r="D1" s="195" t="s">
        <v>404</v>
      </c>
      <c r="E1" s="196"/>
      <c r="F1" s="196"/>
      <c r="G1" s="196"/>
      <c r="H1" s="196"/>
      <c r="I1" s="196"/>
      <c r="J1" s="196"/>
      <c r="K1" s="197"/>
      <c r="L1" s="198"/>
      <c r="M1" s="199"/>
      <c r="N1" s="57"/>
    </row>
    <row r="2" spans="2:14" ht="15" customHeight="1" x14ac:dyDescent="0.25">
      <c r="B2" s="189"/>
      <c r="C2" s="190"/>
      <c r="D2" s="206" t="s">
        <v>0</v>
      </c>
      <c r="E2" s="207"/>
      <c r="F2" s="207"/>
      <c r="G2" s="207"/>
      <c r="H2" s="207"/>
      <c r="I2" s="207"/>
      <c r="J2" s="207"/>
      <c r="K2" s="200"/>
      <c r="L2" s="201"/>
      <c r="M2" s="202"/>
      <c r="N2" s="57"/>
    </row>
    <row r="3" spans="2:14" ht="69.900000000000006" customHeight="1" thickBot="1" x14ac:dyDescent="0.3">
      <c r="B3" s="191"/>
      <c r="C3" s="192"/>
      <c r="D3" s="174" t="s">
        <v>409</v>
      </c>
      <c r="E3" s="175"/>
      <c r="F3" s="175"/>
      <c r="G3" s="175"/>
      <c r="H3" s="175"/>
      <c r="I3" s="175"/>
      <c r="J3" s="176"/>
      <c r="K3" s="203"/>
      <c r="L3" s="204"/>
      <c r="M3" s="205"/>
      <c r="N3" s="57"/>
    </row>
    <row r="4" spans="2:14" ht="15" customHeight="1" thickBot="1" x14ac:dyDescent="0.3">
      <c r="B4" s="58"/>
      <c r="C4" s="58"/>
      <c r="D4" s="58"/>
      <c r="E4" s="58"/>
      <c r="F4" s="58"/>
      <c r="G4" s="58"/>
      <c r="H4" s="58"/>
      <c r="I4" s="58"/>
      <c r="J4" s="70"/>
      <c r="K4" s="71"/>
      <c r="L4" s="71"/>
      <c r="M4" s="71"/>
      <c r="N4" s="58"/>
    </row>
    <row r="5" spans="2:14" s="41" customFormat="1" x14ac:dyDescent="0.3">
      <c r="B5" s="185"/>
      <c r="C5" s="186"/>
      <c r="D5" s="72"/>
      <c r="E5" s="73"/>
      <c r="F5" s="74"/>
      <c r="G5" s="73"/>
      <c r="H5" s="74"/>
      <c r="I5" s="73"/>
      <c r="J5" s="75"/>
      <c r="K5" s="76"/>
      <c r="L5" s="77"/>
      <c r="M5" s="78"/>
      <c r="N5" s="79"/>
    </row>
    <row r="6" spans="2:14" s="41" customFormat="1" ht="15" customHeight="1" x14ac:dyDescent="0.3">
      <c r="B6" s="193" t="s">
        <v>21</v>
      </c>
      <c r="C6" s="211" t="s">
        <v>20</v>
      </c>
      <c r="D6" s="215" t="s">
        <v>2</v>
      </c>
      <c r="E6" s="216"/>
      <c r="F6" s="216"/>
      <c r="G6" s="216"/>
      <c r="H6" s="217"/>
      <c r="I6" s="211" t="s">
        <v>22</v>
      </c>
      <c r="J6" s="213" t="s">
        <v>23</v>
      </c>
      <c r="K6" s="208" t="s">
        <v>34</v>
      </c>
      <c r="L6" s="209"/>
      <c r="M6" s="210"/>
      <c r="N6" s="80"/>
    </row>
    <row r="7" spans="2:14" s="41" customFormat="1" ht="15" customHeight="1" x14ac:dyDescent="0.3">
      <c r="B7" s="194"/>
      <c r="C7" s="212"/>
      <c r="D7" s="218"/>
      <c r="E7" s="219"/>
      <c r="F7" s="219"/>
      <c r="G7" s="219"/>
      <c r="H7" s="220"/>
      <c r="I7" s="212"/>
      <c r="J7" s="214"/>
      <c r="K7" s="81" t="s">
        <v>30</v>
      </c>
      <c r="L7" s="81" t="s">
        <v>31</v>
      </c>
      <c r="M7" s="82" t="s">
        <v>32</v>
      </c>
      <c r="N7" s="80"/>
    </row>
    <row r="8" spans="2:14" ht="15" customHeight="1" x14ac:dyDescent="0.25">
      <c r="B8" s="7">
        <v>1</v>
      </c>
      <c r="C8" s="1">
        <v>1</v>
      </c>
      <c r="D8" s="221" t="s">
        <v>54</v>
      </c>
      <c r="E8" s="221"/>
      <c r="F8" s="221"/>
      <c r="G8" s="221"/>
      <c r="H8" s="221"/>
      <c r="I8" s="1"/>
      <c r="J8" s="23">
        <v>100</v>
      </c>
      <c r="K8" s="110">
        <f>(K9*J9+K27*J27+K93*J93)/J8</f>
        <v>0.51849600000000007</v>
      </c>
      <c r="L8" s="109">
        <f>(L9*J9+L27*J27+L93*J93)/J8</f>
        <v>0.43021600000000004</v>
      </c>
      <c r="M8" s="21">
        <f>L8-K8</f>
        <v>-8.8280000000000025E-2</v>
      </c>
      <c r="N8" s="83"/>
    </row>
    <row r="9" spans="2:14" ht="15" customHeight="1" outlineLevel="1" x14ac:dyDescent="0.25">
      <c r="B9" s="8">
        <v>2</v>
      </c>
      <c r="C9" s="2">
        <v>1.1000000000000001</v>
      </c>
      <c r="D9" s="182" t="s">
        <v>6</v>
      </c>
      <c r="E9" s="182"/>
      <c r="F9" s="182"/>
      <c r="G9" s="182"/>
      <c r="H9" s="182"/>
      <c r="I9" s="15">
        <v>1</v>
      </c>
      <c r="J9" s="24">
        <f>SUM(J10:J26)</f>
        <v>9.9999999999999982</v>
      </c>
      <c r="K9" s="15">
        <f>SUMPRODUCT(K10:K26,J10:J26)/J9</f>
        <v>0.92</v>
      </c>
      <c r="L9" s="15">
        <f>SUMPRODUCT(L10:L26,J10:J26)/J9</f>
        <v>0.7330000000000001</v>
      </c>
      <c r="M9" s="22">
        <f t="shared" ref="M9:M72" si="0">L9-K9</f>
        <v>-0.18699999999999994</v>
      </c>
      <c r="N9" s="83"/>
    </row>
    <row r="10" spans="2:14" ht="15" customHeight="1" outlineLevel="2" x14ac:dyDescent="0.25">
      <c r="B10" s="9">
        <v>3</v>
      </c>
      <c r="C10" s="3" t="s">
        <v>3</v>
      </c>
      <c r="D10" s="178" t="s">
        <v>55</v>
      </c>
      <c r="E10" s="178"/>
      <c r="F10" s="178"/>
      <c r="G10" s="178"/>
      <c r="H10" s="178"/>
      <c r="I10" s="25">
        <v>0.03</v>
      </c>
      <c r="J10" s="30">
        <v>0.3</v>
      </c>
      <c r="K10" s="25">
        <v>1</v>
      </c>
      <c r="L10" s="25">
        <v>1</v>
      </c>
      <c r="M10" s="31">
        <f t="shared" si="0"/>
        <v>0</v>
      </c>
      <c r="N10" s="83"/>
    </row>
    <row r="11" spans="2:14" s="84" customFormat="1" ht="15" customHeight="1" outlineLevel="2" collapsed="1" x14ac:dyDescent="0.25">
      <c r="B11" s="9">
        <v>3</v>
      </c>
      <c r="C11" s="3" t="s">
        <v>4</v>
      </c>
      <c r="D11" s="178" t="s">
        <v>56</v>
      </c>
      <c r="E11" s="178"/>
      <c r="F11" s="178"/>
      <c r="G11" s="178"/>
      <c r="H11" s="178"/>
      <c r="I11" s="25">
        <v>0.05</v>
      </c>
      <c r="J11" s="30">
        <v>0.5</v>
      </c>
      <c r="K11" s="25">
        <v>1</v>
      </c>
      <c r="L11" s="25">
        <v>1</v>
      </c>
      <c r="M11" s="31">
        <f t="shared" si="0"/>
        <v>0</v>
      </c>
      <c r="N11" s="85"/>
    </row>
    <row r="12" spans="2:14" ht="15" customHeight="1" outlineLevel="2" collapsed="1" x14ac:dyDescent="0.25">
      <c r="B12" s="9">
        <v>3</v>
      </c>
      <c r="C12" s="3" t="s">
        <v>5</v>
      </c>
      <c r="D12" s="178" t="s">
        <v>57</v>
      </c>
      <c r="E12" s="178"/>
      <c r="F12" s="178"/>
      <c r="G12" s="178"/>
      <c r="H12" s="178"/>
      <c r="I12" s="25">
        <v>0.03</v>
      </c>
      <c r="J12" s="30">
        <v>0.3</v>
      </c>
      <c r="K12" s="25">
        <v>0</v>
      </c>
      <c r="L12" s="25"/>
      <c r="M12" s="31">
        <f t="shared" si="0"/>
        <v>0</v>
      </c>
      <c r="N12" s="83"/>
    </row>
    <row r="13" spans="2:14" ht="15" customHeight="1" outlineLevel="2" collapsed="1" x14ac:dyDescent="0.25">
      <c r="B13" s="9">
        <v>3</v>
      </c>
      <c r="C13" s="3" t="s">
        <v>58</v>
      </c>
      <c r="D13" s="178" t="s">
        <v>59</v>
      </c>
      <c r="E13" s="178"/>
      <c r="F13" s="178"/>
      <c r="G13" s="178"/>
      <c r="H13" s="178"/>
      <c r="I13" s="25">
        <v>0.05</v>
      </c>
      <c r="J13" s="30">
        <v>0.5</v>
      </c>
      <c r="K13" s="25">
        <v>0</v>
      </c>
      <c r="L13" s="25"/>
      <c r="M13" s="31">
        <f t="shared" si="0"/>
        <v>0</v>
      </c>
      <c r="N13" s="83"/>
    </row>
    <row r="14" spans="2:14" ht="15" customHeight="1" outlineLevel="2" collapsed="1" x14ac:dyDescent="0.25">
      <c r="B14" s="9">
        <v>3</v>
      </c>
      <c r="C14" s="3" t="s">
        <v>60</v>
      </c>
      <c r="D14" s="178" t="s">
        <v>61</v>
      </c>
      <c r="E14" s="178"/>
      <c r="F14" s="178"/>
      <c r="G14" s="178"/>
      <c r="H14" s="178"/>
      <c r="I14" s="25">
        <v>0.04</v>
      </c>
      <c r="J14" s="30">
        <v>0.4</v>
      </c>
      <c r="K14" s="25">
        <v>1</v>
      </c>
      <c r="L14" s="25">
        <v>1</v>
      </c>
      <c r="M14" s="31">
        <f t="shared" si="0"/>
        <v>0</v>
      </c>
      <c r="N14" s="83"/>
    </row>
    <row r="15" spans="2:14" ht="15" customHeight="1" outlineLevel="2" x14ac:dyDescent="0.25">
      <c r="B15" s="9">
        <v>3</v>
      </c>
      <c r="C15" s="3" t="s">
        <v>62</v>
      </c>
      <c r="D15" s="178" t="s">
        <v>63</v>
      </c>
      <c r="E15" s="178"/>
      <c r="F15" s="178"/>
      <c r="G15" s="178"/>
      <c r="H15" s="178"/>
      <c r="I15" s="25">
        <v>0.05</v>
      </c>
      <c r="J15" s="30">
        <v>0.5</v>
      </c>
      <c r="K15" s="25">
        <v>1</v>
      </c>
      <c r="L15" s="25">
        <v>1</v>
      </c>
      <c r="M15" s="31">
        <f t="shared" si="0"/>
        <v>0</v>
      </c>
      <c r="N15" s="83"/>
    </row>
    <row r="16" spans="2:14" ht="15" customHeight="1" outlineLevel="2" x14ac:dyDescent="0.25">
      <c r="B16" s="9">
        <v>3</v>
      </c>
      <c r="C16" s="3" t="s">
        <v>64</v>
      </c>
      <c r="D16" s="178" t="s">
        <v>65</v>
      </c>
      <c r="E16" s="178"/>
      <c r="F16" s="178"/>
      <c r="G16" s="178"/>
      <c r="H16" s="178"/>
      <c r="I16" s="25">
        <v>7.0000000000000007E-2</v>
      </c>
      <c r="J16" s="30">
        <v>0.70000000000000007</v>
      </c>
      <c r="K16" s="25">
        <v>1</v>
      </c>
      <c r="L16" s="25">
        <v>0.9</v>
      </c>
      <c r="M16" s="31">
        <f t="shared" si="0"/>
        <v>-9.9999999999999978E-2</v>
      </c>
      <c r="N16" s="83"/>
    </row>
    <row r="17" spans="2:14" ht="15" customHeight="1" outlineLevel="2" collapsed="1" x14ac:dyDescent="0.25">
      <c r="B17" s="9">
        <v>3</v>
      </c>
      <c r="C17" s="3" t="s">
        <v>66</v>
      </c>
      <c r="D17" s="178" t="s">
        <v>67</v>
      </c>
      <c r="E17" s="178"/>
      <c r="F17" s="178"/>
      <c r="G17" s="178"/>
      <c r="H17" s="178"/>
      <c r="I17" s="25">
        <v>0.05</v>
      </c>
      <c r="J17" s="30">
        <v>0.5</v>
      </c>
      <c r="K17" s="25">
        <v>1</v>
      </c>
      <c r="L17" s="25">
        <v>1</v>
      </c>
      <c r="M17" s="31">
        <f t="shared" si="0"/>
        <v>0</v>
      </c>
      <c r="N17" s="83"/>
    </row>
    <row r="18" spans="2:14" ht="15" customHeight="1" outlineLevel="2" x14ac:dyDescent="0.25">
      <c r="B18" s="9">
        <v>3</v>
      </c>
      <c r="C18" s="3" t="s">
        <v>68</v>
      </c>
      <c r="D18" s="178" t="s">
        <v>69</v>
      </c>
      <c r="E18" s="178"/>
      <c r="F18" s="178"/>
      <c r="G18" s="178"/>
      <c r="H18" s="178"/>
      <c r="I18" s="25">
        <v>0.13</v>
      </c>
      <c r="J18" s="30">
        <v>1.3</v>
      </c>
      <c r="K18" s="25">
        <v>1</v>
      </c>
      <c r="L18" s="25"/>
      <c r="M18" s="31">
        <f t="shared" si="0"/>
        <v>-1</v>
      </c>
      <c r="N18" s="83"/>
    </row>
    <row r="19" spans="2:14" ht="15" customHeight="1" outlineLevel="2" x14ac:dyDescent="0.25">
      <c r="B19" s="9">
        <v>3</v>
      </c>
      <c r="C19" s="3" t="s">
        <v>70</v>
      </c>
      <c r="D19" s="178" t="s">
        <v>71</v>
      </c>
      <c r="E19" s="178"/>
      <c r="F19" s="178"/>
      <c r="G19" s="178"/>
      <c r="H19" s="178"/>
      <c r="I19" s="25">
        <v>0.05</v>
      </c>
      <c r="J19" s="30">
        <v>0.5</v>
      </c>
      <c r="K19" s="25">
        <v>1</v>
      </c>
      <c r="L19" s="25">
        <v>1</v>
      </c>
      <c r="M19" s="31">
        <f t="shared" si="0"/>
        <v>0</v>
      </c>
      <c r="N19" s="83"/>
    </row>
    <row r="20" spans="2:14" ht="15" customHeight="1" outlineLevel="2" x14ac:dyDescent="0.25">
      <c r="B20" s="9">
        <v>3</v>
      </c>
      <c r="C20" s="3" t="s">
        <v>72</v>
      </c>
      <c r="D20" s="178" t="s">
        <v>73</v>
      </c>
      <c r="E20" s="178"/>
      <c r="F20" s="178"/>
      <c r="G20" s="178"/>
      <c r="H20" s="178"/>
      <c r="I20" s="25">
        <v>0.08</v>
      </c>
      <c r="J20" s="30">
        <v>0.8</v>
      </c>
      <c r="K20" s="25">
        <v>1</v>
      </c>
      <c r="L20" s="25">
        <v>1</v>
      </c>
      <c r="M20" s="31">
        <f t="shared" si="0"/>
        <v>0</v>
      </c>
      <c r="N20" s="83"/>
    </row>
    <row r="21" spans="2:14" ht="15" customHeight="1" outlineLevel="2" collapsed="1" x14ac:dyDescent="0.25">
      <c r="B21" s="9">
        <v>3</v>
      </c>
      <c r="C21" s="3" t="s">
        <v>74</v>
      </c>
      <c r="D21" s="178" t="s">
        <v>75</v>
      </c>
      <c r="E21" s="178"/>
      <c r="F21" s="178"/>
      <c r="G21" s="178"/>
      <c r="H21" s="178"/>
      <c r="I21" s="25">
        <v>7.0000000000000007E-2</v>
      </c>
      <c r="J21" s="30">
        <v>0.70000000000000007</v>
      </c>
      <c r="K21" s="25">
        <v>1</v>
      </c>
      <c r="L21" s="25">
        <v>1</v>
      </c>
      <c r="M21" s="31">
        <f t="shared" si="0"/>
        <v>0</v>
      </c>
      <c r="N21" s="83"/>
    </row>
    <row r="22" spans="2:14" ht="15" customHeight="1" outlineLevel="2" x14ac:dyDescent="0.25">
      <c r="B22" s="9">
        <v>3</v>
      </c>
      <c r="C22" s="3" t="s">
        <v>76</v>
      </c>
      <c r="D22" s="178" t="s">
        <v>77</v>
      </c>
      <c r="E22" s="178"/>
      <c r="F22" s="178"/>
      <c r="G22" s="178"/>
      <c r="H22" s="178"/>
      <c r="I22" s="25">
        <v>7.0000000000000007E-2</v>
      </c>
      <c r="J22" s="30">
        <v>0.70000000000000007</v>
      </c>
      <c r="K22" s="25">
        <v>1</v>
      </c>
      <c r="L22" s="25">
        <v>1</v>
      </c>
      <c r="M22" s="31">
        <f t="shared" si="0"/>
        <v>0</v>
      </c>
      <c r="N22" s="83"/>
    </row>
    <row r="23" spans="2:14" ht="15" customHeight="1" outlineLevel="2" x14ac:dyDescent="0.25">
      <c r="B23" s="9">
        <v>3</v>
      </c>
      <c r="C23" s="3" t="s">
        <v>78</v>
      </c>
      <c r="D23" s="178" t="s">
        <v>79</v>
      </c>
      <c r="E23" s="178"/>
      <c r="F23" s="178"/>
      <c r="G23" s="178"/>
      <c r="H23" s="178"/>
      <c r="I23" s="25">
        <v>0.05</v>
      </c>
      <c r="J23" s="30">
        <v>0.5</v>
      </c>
      <c r="K23" s="25">
        <v>1</v>
      </c>
      <c r="L23" s="25">
        <v>1</v>
      </c>
      <c r="M23" s="31">
        <f t="shared" si="0"/>
        <v>0</v>
      </c>
      <c r="N23" s="83"/>
    </row>
    <row r="24" spans="2:14" ht="15" customHeight="1" outlineLevel="2" x14ac:dyDescent="0.25">
      <c r="B24" s="9">
        <v>3</v>
      </c>
      <c r="C24" s="3" t="s">
        <v>80</v>
      </c>
      <c r="D24" s="178" t="s">
        <v>81</v>
      </c>
      <c r="E24" s="178"/>
      <c r="F24" s="178"/>
      <c r="G24" s="178"/>
      <c r="H24" s="178"/>
      <c r="I24" s="25">
        <v>0.06</v>
      </c>
      <c r="J24" s="30">
        <v>0.6</v>
      </c>
      <c r="K24" s="25">
        <v>1</v>
      </c>
      <c r="L24" s="25">
        <v>1</v>
      </c>
      <c r="M24" s="31">
        <f t="shared" si="0"/>
        <v>0</v>
      </c>
      <c r="N24" s="83"/>
    </row>
    <row r="25" spans="2:14" ht="15" customHeight="1" outlineLevel="2" collapsed="1" x14ac:dyDescent="0.25">
      <c r="B25" s="9">
        <v>3</v>
      </c>
      <c r="C25" s="3" t="s">
        <v>82</v>
      </c>
      <c r="D25" s="178" t="s">
        <v>83</v>
      </c>
      <c r="E25" s="178"/>
      <c r="F25" s="178"/>
      <c r="G25" s="178"/>
      <c r="H25" s="178"/>
      <c r="I25" s="25">
        <v>7.0000000000000007E-2</v>
      </c>
      <c r="J25" s="30">
        <v>0.70000000000000007</v>
      </c>
      <c r="K25" s="25">
        <v>1</v>
      </c>
      <c r="L25" s="25">
        <v>1</v>
      </c>
      <c r="M25" s="31">
        <f t="shared" si="0"/>
        <v>0</v>
      </c>
      <c r="N25" s="83"/>
    </row>
    <row r="26" spans="2:14" ht="15" customHeight="1" outlineLevel="2" collapsed="1" x14ac:dyDescent="0.25">
      <c r="B26" s="9">
        <v>3</v>
      </c>
      <c r="C26" s="3" t="s">
        <v>84</v>
      </c>
      <c r="D26" s="178" t="s">
        <v>85</v>
      </c>
      <c r="E26" s="178"/>
      <c r="F26" s="178"/>
      <c r="G26" s="178"/>
      <c r="H26" s="178"/>
      <c r="I26" s="25">
        <v>0.05</v>
      </c>
      <c r="J26" s="30">
        <v>0.5</v>
      </c>
      <c r="K26" s="25">
        <v>1</v>
      </c>
      <c r="L26" s="25"/>
      <c r="M26" s="31">
        <f t="shared" si="0"/>
        <v>-1</v>
      </c>
      <c r="N26" s="83"/>
    </row>
    <row r="27" spans="2:14" ht="15" customHeight="1" outlineLevel="1" x14ac:dyDescent="0.25">
      <c r="B27" s="8">
        <v>2</v>
      </c>
      <c r="C27" s="2">
        <v>1.2</v>
      </c>
      <c r="D27" s="182" t="s">
        <v>86</v>
      </c>
      <c r="E27" s="182"/>
      <c r="F27" s="182"/>
      <c r="G27" s="182"/>
      <c r="H27" s="182"/>
      <c r="I27" s="15">
        <v>1.0000000000000002</v>
      </c>
      <c r="J27" s="24">
        <v>40</v>
      </c>
      <c r="K27" s="15">
        <f>(K28*J28+K33*J33+K38*J38+K43*J43+K48*J48+K53*J53+K58*J58+K63*J63+K68*J68+K73*J73+K78*J78+K83*J83+K88*J88)/J27</f>
        <v>0.92600000000000016</v>
      </c>
      <c r="L27" s="15">
        <f>(L33*J33+L38*J38+L43*J43+L48*J48+L53*J53+L58*J58+L63*J63+L68*J68+L73*J73+L78*J78+L83*J83+L88*J88+L28*J28)/J27</f>
        <v>0.89229000000000025</v>
      </c>
      <c r="M27" s="22">
        <f t="shared" si="0"/>
        <v>-3.3709999999999907E-2</v>
      </c>
      <c r="N27" s="83"/>
    </row>
    <row r="28" spans="2:14" ht="15" customHeight="1" outlineLevel="2" x14ac:dyDescent="0.25">
      <c r="B28" s="10">
        <v>3</v>
      </c>
      <c r="C28" s="4" t="s">
        <v>87</v>
      </c>
      <c r="D28" s="181" t="s">
        <v>88</v>
      </c>
      <c r="E28" s="181"/>
      <c r="F28" s="181"/>
      <c r="G28" s="181"/>
      <c r="H28" s="181"/>
      <c r="I28" s="26">
        <v>0.23</v>
      </c>
      <c r="J28" s="32">
        <v>9.2000000000000011</v>
      </c>
      <c r="K28" s="26">
        <f>SUMPRODUCT(K29:K32,J29:J32)/J28</f>
        <v>0.97</v>
      </c>
      <c r="L28" s="26">
        <f>SUMPRODUCT(L29:L32,J29:J32)/J28</f>
        <v>0.91050000000000009</v>
      </c>
      <c r="M28" s="33">
        <f t="shared" si="0"/>
        <v>-5.9499999999999886E-2</v>
      </c>
      <c r="N28" s="83"/>
    </row>
    <row r="29" spans="2:14" ht="15" customHeight="1" outlineLevel="3" x14ac:dyDescent="0.25">
      <c r="B29" s="9">
        <v>4</v>
      </c>
      <c r="C29" s="3" t="s">
        <v>89</v>
      </c>
      <c r="D29" s="178" t="s">
        <v>90</v>
      </c>
      <c r="E29" s="178"/>
      <c r="F29" s="178"/>
      <c r="G29" s="178"/>
      <c r="H29" s="178"/>
      <c r="I29" s="25">
        <v>0.25</v>
      </c>
      <c r="J29" s="30">
        <v>2.3000000000000003</v>
      </c>
      <c r="K29" s="25">
        <v>1</v>
      </c>
      <c r="L29" s="25">
        <v>1</v>
      </c>
      <c r="M29" s="31">
        <f t="shared" si="0"/>
        <v>0</v>
      </c>
      <c r="N29" s="83"/>
    </row>
    <row r="30" spans="2:14" ht="15" customHeight="1" outlineLevel="3" x14ac:dyDescent="0.25">
      <c r="B30" s="9">
        <v>4</v>
      </c>
      <c r="C30" s="3" t="s">
        <v>91</v>
      </c>
      <c r="D30" s="178" t="s">
        <v>92</v>
      </c>
      <c r="E30" s="178"/>
      <c r="F30" s="178"/>
      <c r="G30" s="178"/>
      <c r="H30" s="178"/>
      <c r="I30" s="25">
        <v>0.65</v>
      </c>
      <c r="J30" s="30">
        <v>5.9800000000000013</v>
      </c>
      <c r="K30" s="25">
        <v>1</v>
      </c>
      <c r="L30" s="25">
        <v>1</v>
      </c>
      <c r="M30" s="31">
        <f t="shared" si="0"/>
        <v>0</v>
      </c>
      <c r="N30" s="83"/>
    </row>
    <row r="31" spans="2:14" ht="15" customHeight="1" outlineLevel="3" x14ac:dyDescent="0.25">
      <c r="B31" s="9">
        <v>4</v>
      </c>
      <c r="C31" s="3" t="s">
        <v>93</v>
      </c>
      <c r="D31" s="178" t="s">
        <v>94</v>
      </c>
      <c r="E31" s="178"/>
      <c r="F31" s="178"/>
      <c r="G31" s="178"/>
      <c r="H31" s="178"/>
      <c r="I31" s="25">
        <v>7.0000000000000007E-2</v>
      </c>
      <c r="J31" s="30">
        <v>0.64400000000000013</v>
      </c>
      <c r="K31" s="25">
        <v>1</v>
      </c>
      <c r="L31" s="25">
        <v>0.15</v>
      </c>
      <c r="M31" s="31">
        <f t="shared" si="0"/>
        <v>-0.85</v>
      </c>
      <c r="N31" s="83"/>
    </row>
    <row r="32" spans="2:14" ht="15" customHeight="1" outlineLevel="3" x14ac:dyDescent="0.25">
      <c r="B32" s="9">
        <v>4</v>
      </c>
      <c r="C32" s="3" t="s">
        <v>95</v>
      </c>
      <c r="D32" s="178" t="s">
        <v>96</v>
      </c>
      <c r="E32" s="178"/>
      <c r="F32" s="178"/>
      <c r="G32" s="178"/>
      <c r="H32" s="178"/>
      <c r="I32" s="25">
        <v>0.03</v>
      </c>
      <c r="J32" s="30">
        <v>0.27600000000000002</v>
      </c>
      <c r="K32" s="25"/>
      <c r="L32" s="25"/>
      <c r="M32" s="31">
        <f t="shared" si="0"/>
        <v>0</v>
      </c>
      <c r="N32" s="83"/>
    </row>
    <row r="33" spans="2:14" ht="15" customHeight="1" outlineLevel="2" x14ac:dyDescent="0.25">
      <c r="B33" s="10">
        <v>3</v>
      </c>
      <c r="C33" s="4" t="s">
        <v>97</v>
      </c>
      <c r="D33" s="181" t="s">
        <v>98</v>
      </c>
      <c r="E33" s="181"/>
      <c r="F33" s="181"/>
      <c r="G33" s="181"/>
      <c r="H33" s="181"/>
      <c r="I33" s="26">
        <v>0.2</v>
      </c>
      <c r="J33" s="32">
        <v>8</v>
      </c>
      <c r="K33" s="26">
        <f>SUMPRODUCT(K34:K37,J34:J37)/J33</f>
        <v>0.97</v>
      </c>
      <c r="L33" s="26">
        <f>SUMPRODUCT(L34:L37,J34:J37)/J33</f>
        <v>0.91049999999999998</v>
      </c>
      <c r="M33" s="33">
        <f t="shared" si="0"/>
        <v>-5.9499999999999997E-2</v>
      </c>
      <c r="N33" s="83"/>
    </row>
    <row r="34" spans="2:14" ht="15" customHeight="1" outlineLevel="3" x14ac:dyDescent="0.25">
      <c r="B34" s="9">
        <v>4</v>
      </c>
      <c r="C34" s="3" t="s">
        <v>99</v>
      </c>
      <c r="D34" s="178" t="s">
        <v>90</v>
      </c>
      <c r="E34" s="178"/>
      <c r="F34" s="178"/>
      <c r="G34" s="178"/>
      <c r="H34" s="178"/>
      <c r="I34" s="25">
        <v>0.25</v>
      </c>
      <c r="J34" s="30">
        <v>2</v>
      </c>
      <c r="K34" s="25">
        <v>1</v>
      </c>
      <c r="L34" s="25">
        <v>1</v>
      </c>
      <c r="M34" s="31">
        <f t="shared" si="0"/>
        <v>0</v>
      </c>
      <c r="N34" s="83"/>
    </row>
    <row r="35" spans="2:14" ht="15" customHeight="1" outlineLevel="3" x14ac:dyDescent="0.25">
      <c r="B35" s="9">
        <v>4</v>
      </c>
      <c r="C35" s="3" t="s">
        <v>100</v>
      </c>
      <c r="D35" s="178" t="s">
        <v>92</v>
      </c>
      <c r="E35" s="178"/>
      <c r="F35" s="178"/>
      <c r="G35" s="178"/>
      <c r="H35" s="178"/>
      <c r="I35" s="25">
        <v>0.65</v>
      </c>
      <c r="J35" s="30">
        <v>5.2</v>
      </c>
      <c r="K35" s="25">
        <v>1</v>
      </c>
      <c r="L35" s="25">
        <v>1</v>
      </c>
      <c r="M35" s="31">
        <f t="shared" si="0"/>
        <v>0</v>
      </c>
      <c r="N35" s="83"/>
    </row>
    <row r="36" spans="2:14" ht="15" customHeight="1" outlineLevel="3" x14ac:dyDescent="0.25">
      <c r="B36" s="9">
        <v>4</v>
      </c>
      <c r="C36" s="3" t="s">
        <v>101</v>
      </c>
      <c r="D36" s="178" t="s">
        <v>94</v>
      </c>
      <c r="E36" s="178"/>
      <c r="F36" s="178"/>
      <c r="G36" s="178"/>
      <c r="H36" s="178"/>
      <c r="I36" s="25">
        <v>7.0000000000000007E-2</v>
      </c>
      <c r="J36" s="30">
        <v>0.56000000000000005</v>
      </c>
      <c r="K36" s="25">
        <v>1</v>
      </c>
      <c r="L36" s="25">
        <v>0.15</v>
      </c>
      <c r="M36" s="31">
        <f t="shared" si="0"/>
        <v>-0.85</v>
      </c>
      <c r="N36" s="83"/>
    </row>
    <row r="37" spans="2:14" ht="15" customHeight="1" outlineLevel="3" collapsed="1" x14ac:dyDescent="0.25">
      <c r="B37" s="9">
        <v>4</v>
      </c>
      <c r="C37" s="3" t="s">
        <v>102</v>
      </c>
      <c r="D37" s="178" t="s">
        <v>96</v>
      </c>
      <c r="E37" s="178"/>
      <c r="F37" s="178"/>
      <c r="G37" s="178"/>
      <c r="H37" s="178"/>
      <c r="I37" s="25">
        <v>0.03</v>
      </c>
      <c r="J37" s="30">
        <v>0.24</v>
      </c>
      <c r="K37" s="25"/>
      <c r="L37" s="25"/>
      <c r="M37" s="31">
        <f t="shared" si="0"/>
        <v>0</v>
      </c>
      <c r="N37" s="83"/>
    </row>
    <row r="38" spans="2:14" ht="15" customHeight="1" outlineLevel="2" x14ac:dyDescent="0.25">
      <c r="B38" s="10">
        <v>3</v>
      </c>
      <c r="C38" s="4" t="s">
        <v>103</v>
      </c>
      <c r="D38" s="181" t="s">
        <v>104</v>
      </c>
      <c r="E38" s="181"/>
      <c r="F38" s="181"/>
      <c r="G38" s="181"/>
      <c r="H38" s="181"/>
      <c r="I38" s="26">
        <v>0.19</v>
      </c>
      <c r="J38" s="32">
        <v>7.6</v>
      </c>
      <c r="K38" s="26">
        <f>SUMPRODUCT(K39:K42,J39:J42)/J38</f>
        <v>0.97000000000000008</v>
      </c>
      <c r="L38" s="26">
        <f>SUMPRODUCT(L39:L42,J39:J42)/J38</f>
        <v>0.91049999999999998</v>
      </c>
      <c r="M38" s="33">
        <f t="shared" si="0"/>
        <v>-5.9500000000000108E-2</v>
      </c>
      <c r="N38" s="83"/>
    </row>
    <row r="39" spans="2:14" ht="15" customHeight="1" outlineLevel="3" x14ac:dyDescent="0.25">
      <c r="B39" s="9">
        <v>4</v>
      </c>
      <c r="C39" s="3" t="s">
        <v>105</v>
      </c>
      <c r="D39" s="178" t="s">
        <v>90</v>
      </c>
      <c r="E39" s="178"/>
      <c r="F39" s="178"/>
      <c r="G39" s="178"/>
      <c r="H39" s="178"/>
      <c r="I39" s="25">
        <v>0.25</v>
      </c>
      <c r="J39" s="30">
        <v>1.9</v>
      </c>
      <c r="K39" s="25">
        <v>1</v>
      </c>
      <c r="L39" s="25">
        <v>1</v>
      </c>
      <c r="M39" s="31">
        <f t="shared" si="0"/>
        <v>0</v>
      </c>
      <c r="N39" s="83"/>
    </row>
    <row r="40" spans="2:14" ht="15" customHeight="1" outlineLevel="3" x14ac:dyDescent="0.25">
      <c r="B40" s="9">
        <v>4</v>
      </c>
      <c r="C40" s="3" t="s">
        <v>106</v>
      </c>
      <c r="D40" s="178" t="s">
        <v>92</v>
      </c>
      <c r="E40" s="178"/>
      <c r="F40" s="178"/>
      <c r="G40" s="178"/>
      <c r="H40" s="178"/>
      <c r="I40" s="25">
        <v>0.65</v>
      </c>
      <c r="J40" s="30">
        <v>4.9399999999999995</v>
      </c>
      <c r="K40" s="25">
        <v>1</v>
      </c>
      <c r="L40" s="25">
        <v>1</v>
      </c>
      <c r="M40" s="31">
        <f t="shared" si="0"/>
        <v>0</v>
      </c>
      <c r="N40" s="83"/>
    </row>
    <row r="41" spans="2:14" ht="15" customHeight="1" outlineLevel="3" x14ac:dyDescent="0.25">
      <c r="B41" s="9">
        <v>4</v>
      </c>
      <c r="C41" s="3" t="s">
        <v>107</v>
      </c>
      <c r="D41" s="178" t="s">
        <v>94</v>
      </c>
      <c r="E41" s="178"/>
      <c r="F41" s="178"/>
      <c r="G41" s="178"/>
      <c r="H41" s="178"/>
      <c r="I41" s="25">
        <v>7.0000000000000007E-2</v>
      </c>
      <c r="J41" s="30">
        <v>0.53200000000000003</v>
      </c>
      <c r="K41" s="25">
        <v>1</v>
      </c>
      <c r="L41" s="25">
        <v>0.15</v>
      </c>
      <c r="M41" s="31">
        <f t="shared" si="0"/>
        <v>-0.85</v>
      </c>
      <c r="N41" s="83"/>
    </row>
    <row r="42" spans="2:14" ht="15" customHeight="1" outlineLevel="3" x14ac:dyDescent="0.25">
      <c r="B42" s="9">
        <v>4</v>
      </c>
      <c r="C42" s="3" t="s">
        <v>108</v>
      </c>
      <c r="D42" s="178" t="s">
        <v>96</v>
      </c>
      <c r="E42" s="178"/>
      <c r="F42" s="178"/>
      <c r="G42" s="178"/>
      <c r="H42" s="178"/>
      <c r="I42" s="25">
        <v>0.03</v>
      </c>
      <c r="J42" s="30">
        <v>0.22799999999999998</v>
      </c>
      <c r="K42" s="25"/>
      <c r="L42" s="25"/>
      <c r="M42" s="31">
        <f t="shared" si="0"/>
        <v>0</v>
      </c>
      <c r="N42" s="83"/>
    </row>
    <row r="43" spans="2:14" ht="15" customHeight="1" outlineLevel="2" x14ac:dyDescent="0.25">
      <c r="B43" s="10">
        <v>3</v>
      </c>
      <c r="C43" s="4" t="s">
        <v>109</v>
      </c>
      <c r="D43" s="181" t="s">
        <v>110</v>
      </c>
      <c r="E43" s="181"/>
      <c r="F43" s="181"/>
      <c r="G43" s="181"/>
      <c r="H43" s="181"/>
      <c r="I43" s="26">
        <v>7.0000000000000007E-2</v>
      </c>
      <c r="J43" s="32">
        <v>2.8000000000000003</v>
      </c>
      <c r="K43" s="26">
        <f>SUMPRODUCT(K44:K47,J44:J47)/J43</f>
        <v>0.90000000000000013</v>
      </c>
      <c r="L43" s="26">
        <f>SUMPRODUCT(L44:L47,J44:J47)/J43</f>
        <v>0.91050000000000009</v>
      </c>
      <c r="M43" s="33">
        <f t="shared" si="0"/>
        <v>1.0499999999999954E-2</v>
      </c>
      <c r="N43" s="83"/>
    </row>
    <row r="44" spans="2:14" ht="15" customHeight="1" outlineLevel="3" x14ac:dyDescent="0.25">
      <c r="B44" s="9">
        <v>4</v>
      </c>
      <c r="C44" s="3" t="s">
        <v>111</v>
      </c>
      <c r="D44" s="178" t="s">
        <v>90</v>
      </c>
      <c r="E44" s="178"/>
      <c r="F44" s="178"/>
      <c r="G44" s="178"/>
      <c r="H44" s="178"/>
      <c r="I44" s="25">
        <v>0.25</v>
      </c>
      <c r="J44" s="30">
        <v>0.70000000000000007</v>
      </c>
      <c r="K44" s="25">
        <v>1</v>
      </c>
      <c r="L44" s="25">
        <v>1</v>
      </c>
      <c r="M44" s="31">
        <f t="shared" si="0"/>
        <v>0</v>
      </c>
      <c r="N44" s="83"/>
    </row>
    <row r="45" spans="2:14" ht="15" customHeight="1" outlineLevel="3" x14ac:dyDescent="0.25">
      <c r="B45" s="9">
        <v>4</v>
      </c>
      <c r="C45" s="3" t="s">
        <v>112</v>
      </c>
      <c r="D45" s="178" t="s">
        <v>92</v>
      </c>
      <c r="E45" s="178"/>
      <c r="F45" s="178"/>
      <c r="G45" s="178"/>
      <c r="H45" s="178"/>
      <c r="I45" s="25">
        <v>0.65</v>
      </c>
      <c r="J45" s="30">
        <v>1.8200000000000003</v>
      </c>
      <c r="K45" s="25">
        <v>1</v>
      </c>
      <c r="L45" s="25">
        <v>1</v>
      </c>
      <c r="M45" s="31">
        <f t="shared" si="0"/>
        <v>0</v>
      </c>
      <c r="N45" s="83"/>
    </row>
    <row r="46" spans="2:14" ht="15" customHeight="1" outlineLevel="3" x14ac:dyDescent="0.25">
      <c r="B46" s="9">
        <v>4</v>
      </c>
      <c r="C46" s="3" t="s">
        <v>113</v>
      </c>
      <c r="D46" s="178" t="s">
        <v>94</v>
      </c>
      <c r="E46" s="178"/>
      <c r="F46" s="178"/>
      <c r="G46" s="178"/>
      <c r="H46" s="178"/>
      <c r="I46" s="25">
        <v>7.0000000000000007E-2</v>
      </c>
      <c r="J46" s="30">
        <v>0.19600000000000004</v>
      </c>
      <c r="K46" s="25"/>
      <c r="L46" s="25">
        <v>0.15</v>
      </c>
      <c r="M46" s="31">
        <f t="shared" si="0"/>
        <v>0.15</v>
      </c>
      <c r="N46" s="83"/>
    </row>
    <row r="47" spans="2:14" ht="15" customHeight="1" outlineLevel="3" x14ac:dyDescent="0.25">
      <c r="B47" s="9">
        <v>4</v>
      </c>
      <c r="C47" s="3" t="s">
        <v>114</v>
      </c>
      <c r="D47" s="178" t="s">
        <v>96</v>
      </c>
      <c r="E47" s="178"/>
      <c r="F47" s="178"/>
      <c r="G47" s="178"/>
      <c r="H47" s="178"/>
      <c r="I47" s="25">
        <v>0.03</v>
      </c>
      <c r="J47" s="30">
        <v>8.4000000000000005E-2</v>
      </c>
      <c r="K47" s="25"/>
      <c r="L47" s="25"/>
      <c r="M47" s="31">
        <f t="shared" si="0"/>
        <v>0</v>
      </c>
      <c r="N47" s="83"/>
    </row>
    <row r="48" spans="2:14" ht="15" customHeight="1" outlineLevel="2" x14ac:dyDescent="0.25">
      <c r="B48" s="10">
        <v>3</v>
      </c>
      <c r="C48" s="4" t="s">
        <v>115</v>
      </c>
      <c r="D48" s="181" t="s">
        <v>116</v>
      </c>
      <c r="E48" s="181"/>
      <c r="F48" s="181"/>
      <c r="G48" s="181"/>
      <c r="H48" s="181"/>
      <c r="I48" s="26">
        <v>0.05</v>
      </c>
      <c r="J48" s="32">
        <v>2</v>
      </c>
      <c r="K48" s="26">
        <f>SUMPRODUCT(K49:K52,J49:J52)/J48</f>
        <v>0.9</v>
      </c>
      <c r="L48" s="26">
        <f>SUMPRODUCT(L49:L52,J49:J52)/J48</f>
        <v>0.91049999999999998</v>
      </c>
      <c r="M48" s="33">
        <f t="shared" si="0"/>
        <v>1.0499999999999954E-2</v>
      </c>
      <c r="N48" s="83"/>
    </row>
    <row r="49" spans="2:14" ht="15" customHeight="1" outlineLevel="3" x14ac:dyDescent="0.25">
      <c r="B49" s="9">
        <v>4</v>
      </c>
      <c r="C49" s="3" t="s">
        <v>117</v>
      </c>
      <c r="D49" s="178" t="s">
        <v>90</v>
      </c>
      <c r="E49" s="178"/>
      <c r="F49" s="178"/>
      <c r="G49" s="178"/>
      <c r="H49" s="178"/>
      <c r="I49" s="25">
        <v>0.25</v>
      </c>
      <c r="J49" s="30">
        <v>0.5</v>
      </c>
      <c r="K49" s="25">
        <v>1</v>
      </c>
      <c r="L49" s="25">
        <v>1</v>
      </c>
      <c r="M49" s="31">
        <f t="shared" si="0"/>
        <v>0</v>
      </c>
      <c r="N49" s="83"/>
    </row>
    <row r="50" spans="2:14" ht="15" customHeight="1" outlineLevel="3" x14ac:dyDescent="0.25">
      <c r="B50" s="9">
        <v>4</v>
      </c>
      <c r="C50" s="3" t="s">
        <v>118</v>
      </c>
      <c r="D50" s="178" t="s">
        <v>92</v>
      </c>
      <c r="E50" s="178"/>
      <c r="F50" s="178"/>
      <c r="G50" s="178"/>
      <c r="H50" s="178"/>
      <c r="I50" s="25">
        <v>0.65</v>
      </c>
      <c r="J50" s="30">
        <v>1.3</v>
      </c>
      <c r="K50" s="25">
        <v>1</v>
      </c>
      <c r="L50" s="25">
        <v>1</v>
      </c>
      <c r="M50" s="31">
        <f t="shared" si="0"/>
        <v>0</v>
      </c>
      <c r="N50" s="83"/>
    </row>
    <row r="51" spans="2:14" ht="15" customHeight="1" outlineLevel="3" collapsed="1" x14ac:dyDescent="0.25">
      <c r="B51" s="9">
        <v>4</v>
      </c>
      <c r="C51" s="3" t="s">
        <v>119</v>
      </c>
      <c r="D51" s="178" t="s">
        <v>94</v>
      </c>
      <c r="E51" s="178"/>
      <c r="F51" s="178"/>
      <c r="G51" s="178"/>
      <c r="H51" s="178"/>
      <c r="I51" s="25">
        <v>7.0000000000000007E-2</v>
      </c>
      <c r="J51" s="30">
        <v>0.14000000000000001</v>
      </c>
      <c r="K51" s="25"/>
      <c r="L51" s="25">
        <v>0.15</v>
      </c>
      <c r="M51" s="31">
        <f t="shared" si="0"/>
        <v>0.15</v>
      </c>
      <c r="N51" s="83"/>
    </row>
    <row r="52" spans="2:14" ht="15" customHeight="1" outlineLevel="3" x14ac:dyDescent="0.25">
      <c r="B52" s="9">
        <v>4</v>
      </c>
      <c r="C52" s="3" t="s">
        <v>120</v>
      </c>
      <c r="D52" s="178" t="s">
        <v>96</v>
      </c>
      <c r="E52" s="178"/>
      <c r="F52" s="178"/>
      <c r="G52" s="178"/>
      <c r="H52" s="178"/>
      <c r="I52" s="25">
        <v>0.03</v>
      </c>
      <c r="J52" s="30">
        <v>0.06</v>
      </c>
      <c r="K52" s="25"/>
      <c r="L52" s="25"/>
      <c r="M52" s="31">
        <f t="shared" si="0"/>
        <v>0</v>
      </c>
      <c r="N52" s="83"/>
    </row>
    <row r="53" spans="2:14" ht="15" customHeight="1" outlineLevel="2" x14ac:dyDescent="0.25">
      <c r="B53" s="10">
        <v>3</v>
      </c>
      <c r="C53" s="4" t="s">
        <v>121</v>
      </c>
      <c r="D53" s="181" t="s">
        <v>122</v>
      </c>
      <c r="E53" s="181"/>
      <c r="F53" s="181"/>
      <c r="G53" s="181"/>
      <c r="H53" s="181"/>
      <c r="I53" s="26">
        <v>0.02</v>
      </c>
      <c r="J53" s="32">
        <v>0.8</v>
      </c>
      <c r="K53" s="26">
        <f>SUMPRODUCT(K54:K57,J54:J57)/J53</f>
        <v>0.89999999999999991</v>
      </c>
      <c r="L53" s="26">
        <f>SUMPRODUCT(L54:L57,J54:J57)/J53</f>
        <v>0.91049999999999986</v>
      </c>
      <c r="M53" s="33">
        <f t="shared" si="0"/>
        <v>1.0499999999999954E-2</v>
      </c>
      <c r="N53" s="83"/>
    </row>
    <row r="54" spans="2:14" ht="15" customHeight="1" outlineLevel="3" x14ac:dyDescent="0.25">
      <c r="B54" s="9">
        <v>4</v>
      </c>
      <c r="C54" s="3" t="s">
        <v>123</v>
      </c>
      <c r="D54" s="178" t="s">
        <v>90</v>
      </c>
      <c r="E54" s="178"/>
      <c r="F54" s="178"/>
      <c r="G54" s="178"/>
      <c r="H54" s="178"/>
      <c r="I54" s="25">
        <v>0.25</v>
      </c>
      <c r="J54" s="30">
        <v>0.2</v>
      </c>
      <c r="K54" s="25">
        <v>1</v>
      </c>
      <c r="L54" s="25">
        <v>1</v>
      </c>
      <c r="M54" s="31">
        <f t="shared" si="0"/>
        <v>0</v>
      </c>
      <c r="N54" s="83"/>
    </row>
    <row r="55" spans="2:14" ht="15" customHeight="1" outlineLevel="3" x14ac:dyDescent="0.25">
      <c r="B55" s="9">
        <v>4</v>
      </c>
      <c r="C55" s="3" t="s">
        <v>124</v>
      </c>
      <c r="D55" s="178" t="s">
        <v>92</v>
      </c>
      <c r="E55" s="178"/>
      <c r="F55" s="178"/>
      <c r="G55" s="178"/>
      <c r="H55" s="178"/>
      <c r="I55" s="25">
        <v>0.65</v>
      </c>
      <c r="J55" s="30">
        <v>0.52</v>
      </c>
      <c r="K55" s="25">
        <v>1</v>
      </c>
      <c r="L55" s="25">
        <v>1</v>
      </c>
      <c r="M55" s="31">
        <f t="shared" si="0"/>
        <v>0</v>
      </c>
      <c r="N55" s="83"/>
    </row>
    <row r="56" spans="2:14" ht="15" customHeight="1" outlineLevel="3" x14ac:dyDescent="0.25">
      <c r="B56" s="9">
        <v>4</v>
      </c>
      <c r="C56" s="3" t="s">
        <v>125</v>
      </c>
      <c r="D56" s="178" t="s">
        <v>94</v>
      </c>
      <c r="E56" s="178"/>
      <c r="F56" s="178"/>
      <c r="G56" s="178"/>
      <c r="H56" s="178"/>
      <c r="I56" s="25">
        <v>7.0000000000000007E-2</v>
      </c>
      <c r="J56" s="30">
        <v>5.6000000000000008E-2</v>
      </c>
      <c r="K56" s="25"/>
      <c r="L56" s="25">
        <v>0.15</v>
      </c>
      <c r="M56" s="31">
        <f t="shared" si="0"/>
        <v>0.15</v>
      </c>
      <c r="N56" s="83"/>
    </row>
    <row r="57" spans="2:14" ht="15" customHeight="1" outlineLevel="3" x14ac:dyDescent="0.25">
      <c r="B57" s="9">
        <v>4</v>
      </c>
      <c r="C57" s="3" t="s">
        <v>126</v>
      </c>
      <c r="D57" s="178" t="s">
        <v>96</v>
      </c>
      <c r="E57" s="178"/>
      <c r="F57" s="178"/>
      <c r="G57" s="178"/>
      <c r="H57" s="178"/>
      <c r="I57" s="25">
        <v>0.03</v>
      </c>
      <c r="J57" s="30">
        <v>2.4E-2</v>
      </c>
      <c r="K57" s="25"/>
      <c r="L57" s="25"/>
      <c r="M57" s="31">
        <f t="shared" si="0"/>
        <v>0</v>
      </c>
      <c r="N57" s="83"/>
    </row>
    <row r="58" spans="2:14" ht="15" customHeight="1" outlineLevel="2" x14ac:dyDescent="0.25">
      <c r="B58" s="10">
        <v>3</v>
      </c>
      <c r="C58" s="4" t="s">
        <v>127</v>
      </c>
      <c r="D58" s="181" t="s">
        <v>128</v>
      </c>
      <c r="E58" s="181"/>
      <c r="F58" s="181"/>
      <c r="G58" s="181"/>
      <c r="H58" s="181"/>
      <c r="I58" s="26">
        <v>0.09</v>
      </c>
      <c r="J58" s="32">
        <v>3.5999999999999996</v>
      </c>
      <c r="K58" s="26">
        <f>SUMPRODUCT(K59:K62,J59:J62)/J58</f>
        <v>0.9</v>
      </c>
      <c r="L58" s="26">
        <f>SUMPRODUCT(L59:L62,J59:J62)/J58</f>
        <v>0.91049999999999998</v>
      </c>
      <c r="M58" s="33">
        <f t="shared" si="0"/>
        <v>1.0499999999999954E-2</v>
      </c>
      <c r="N58" s="83"/>
    </row>
    <row r="59" spans="2:14" ht="15" customHeight="1" outlineLevel="3" x14ac:dyDescent="0.25">
      <c r="B59" s="9">
        <v>4</v>
      </c>
      <c r="C59" s="3" t="s">
        <v>129</v>
      </c>
      <c r="D59" s="178" t="s">
        <v>90</v>
      </c>
      <c r="E59" s="178"/>
      <c r="F59" s="178"/>
      <c r="G59" s="178"/>
      <c r="H59" s="178"/>
      <c r="I59" s="25">
        <v>0.25</v>
      </c>
      <c r="J59" s="30">
        <v>0.89999999999999991</v>
      </c>
      <c r="K59" s="25">
        <v>1</v>
      </c>
      <c r="L59" s="25">
        <v>1</v>
      </c>
      <c r="M59" s="31">
        <f t="shared" si="0"/>
        <v>0</v>
      </c>
      <c r="N59" s="83"/>
    </row>
    <row r="60" spans="2:14" ht="15" customHeight="1" outlineLevel="3" x14ac:dyDescent="0.25">
      <c r="B60" s="9">
        <v>4</v>
      </c>
      <c r="C60" s="3" t="s">
        <v>130</v>
      </c>
      <c r="D60" s="178" t="s">
        <v>92</v>
      </c>
      <c r="E60" s="178"/>
      <c r="F60" s="178"/>
      <c r="G60" s="178"/>
      <c r="H60" s="178"/>
      <c r="I60" s="25">
        <v>0.65</v>
      </c>
      <c r="J60" s="30">
        <v>2.34</v>
      </c>
      <c r="K60" s="25">
        <v>1</v>
      </c>
      <c r="L60" s="25">
        <v>1</v>
      </c>
      <c r="M60" s="31">
        <f t="shared" si="0"/>
        <v>0</v>
      </c>
      <c r="N60" s="83"/>
    </row>
    <row r="61" spans="2:14" ht="15" customHeight="1" outlineLevel="3" x14ac:dyDescent="0.25">
      <c r="B61" s="9">
        <v>4</v>
      </c>
      <c r="C61" s="3" t="s">
        <v>131</v>
      </c>
      <c r="D61" s="178" t="s">
        <v>94</v>
      </c>
      <c r="E61" s="178"/>
      <c r="F61" s="178"/>
      <c r="G61" s="178"/>
      <c r="H61" s="178"/>
      <c r="I61" s="25">
        <v>7.0000000000000007E-2</v>
      </c>
      <c r="J61" s="30">
        <v>0.252</v>
      </c>
      <c r="K61" s="25"/>
      <c r="L61" s="25">
        <v>0.15</v>
      </c>
      <c r="M61" s="31">
        <f t="shared" si="0"/>
        <v>0.15</v>
      </c>
      <c r="N61" s="83"/>
    </row>
    <row r="62" spans="2:14" ht="15" customHeight="1" outlineLevel="3" x14ac:dyDescent="0.25">
      <c r="B62" s="9">
        <v>4</v>
      </c>
      <c r="C62" s="3" t="s">
        <v>132</v>
      </c>
      <c r="D62" s="178" t="s">
        <v>96</v>
      </c>
      <c r="E62" s="178"/>
      <c r="F62" s="178"/>
      <c r="G62" s="178"/>
      <c r="H62" s="178"/>
      <c r="I62" s="25">
        <v>0.03</v>
      </c>
      <c r="J62" s="30">
        <v>0.10799999999999998</v>
      </c>
      <c r="K62" s="25"/>
      <c r="L62" s="25"/>
      <c r="M62" s="31">
        <f t="shared" si="0"/>
        <v>0</v>
      </c>
      <c r="N62" s="83"/>
    </row>
    <row r="63" spans="2:14" ht="15" customHeight="1" outlineLevel="2" x14ac:dyDescent="0.25">
      <c r="B63" s="10">
        <v>3</v>
      </c>
      <c r="C63" s="4" t="s">
        <v>133</v>
      </c>
      <c r="D63" s="181" t="s">
        <v>134</v>
      </c>
      <c r="E63" s="181"/>
      <c r="F63" s="181"/>
      <c r="G63" s="181"/>
      <c r="H63" s="181"/>
      <c r="I63" s="26">
        <v>7.0000000000000007E-2</v>
      </c>
      <c r="J63" s="32">
        <v>2.8000000000000003</v>
      </c>
      <c r="K63" s="26">
        <f>SUMPRODUCT(K64:K67,J64:J67)/J63</f>
        <v>0.90000000000000013</v>
      </c>
      <c r="L63" s="26">
        <f>SUMPRODUCT(L64:L67,J64:J67)/J63</f>
        <v>0.91050000000000009</v>
      </c>
      <c r="M63" s="33">
        <f t="shared" si="0"/>
        <v>1.0499999999999954E-2</v>
      </c>
      <c r="N63" s="83"/>
    </row>
    <row r="64" spans="2:14" ht="15" customHeight="1" outlineLevel="3" x14ac:dyDescent="0.25">
      <c r="B64" s="9">
        <v>4</v>
      </c>
      <c r="C64" s="3" t="s">
        <v>135</v>
      </c>
      <c r="D64" s="178" t="s">
        <v>90</v>
      </c>
      <c r="E64" s="178"/>
      <c r="F64" s="178"/>
      <c r="G64" s="178"/>
      <c r="H64" s="178"/>
      <c r="I64" s="25">
        <v>0.25</v>
      </c>
      <c r="J64" s="30">
        <v>0.70000000000000007</v>
      </c>
      <c r="K64" s="25">
        <v>1</v>
      </c>
      <c r="L64" s="25">
        <v>1</v>
      </c>
      <c r="M64" s="31">
        <f t="shared" si="0"/>
        <v>0</v>
      </c>
      <c r="N64" s="83"/>
    </row>
    <row r="65" spans="2:14" ht="15" customHeight="1" outlineLevel="3" x14ac:dyDescent="0.25">
      <c r="B65" s="9">
        <v>4</v>
      </c>
      <c r="C65" s="3" t="s">
        <v>136</v>
      </c>
      <c r="D65" s="178" t="s">
        <v>92</v>
      </c>
      <c r="E65" s="178"/>
      <c r="F65" s="178"/>
      <c r="G65" s="178"/>
      <c r="H65" s="178"/>
      <c r="I65" s="25">
        <v>0.65</v>
      </c>
      <c r="J65" s="30">
        <v>1.8200000000000003</v>
      </c>
      <c r="K65" s="25">
        <v>1</v>
      </c>
      <c r="L65" s="25">
        <v>1</v>
      </c>
      <c r="M65" s="31">
        <f t="shared" si="0"/>
        <v>0</v>
      </c>
      <c r="N65" s="83"/>
    </row>
    <row r="66" spans="2:14" ht="15" customHeight="1" outlineLevel="3" x14ac:dyDescent="0.25">
      <c r="B66" s="9">
        <v>4</v>
      </c>
      <c r="C66" s="3" t="s">
        <v>137</v>
      </c>
      <c r="D66" s="178" t="s">
        <v>94</v>
      </c>
      <c r="E66" s="178"/>
      <c r="F66" s="178"/>
      <c r="G66" s="178"/>
      <c r="H66" s="178"/>
      <c r="I66" s="25">
        <v>7.0000000000000007E-2</v>
      </c>
      <c r="J66" s="30">
        <v>0.19600000000000004</v>
      </c>
      <c r="K66" s="25"/>
      <c r="L66" s="25">
        <v>0.15</v>
      </c>
      <c r="M66" s="31">
        <f t="shared" si="0"/>
        <v>0.15</v>
      </c>
      <c r="N66" s="83"/>
    </row>
    <row r="67" spans="2:14" ht="15" customHeight="1" outlineLevel="3" x14ac:dyDescent="0.25">
      <c r="B67" s="9">
        <v>4</v>
      </c>
      <c r="C67" s="3" t="s">
        <v>138</v>
      </c>
      <c r="D67" s="178" t="s">
        <v>96</v>
      </c>
      <c r="E67" s="178"/>
      <c r="F67" s="178"/>
      <c r="G67" s="178"/>
      <c r="H67" s="178"/>
      <c r="I67" s="25">
        <v>0.03</v>
      </c>
      <c r="J67" s="30">
        <v>8.4000000000000005E-2</v>
      </c>
      <c r="K67" s="25"/>
      <c r="L67" s="25"/>
      <c r="M67" s="31">
        <f t="shared" si="0"/>
        <v>0</v>
      </c>
      <c r="N67" s="83"/>
    </row>
    <row r="68" spans="2:14" ht="15" customHeight="1" outlineLevel="2" x14ac:dyDescent="0.25">
      <c r="B68" s="10">
        <v>3</v>
      </c>
      <c r="C68" s="4" t="s">
        <v>139</v>
      </c>
      <c r="D68" s="181" t="s">
        <v>140</v>
      </c>
      <c r="E68" s="181"/>
      <c r="F68" s="181"/>
      <c r="G68" s="181"/>
      <c r="H68" s="181"/>
      <c r="I68" s="26">
        <v>0.03</v>
      </c>
      <c r="J68" s="32">
        <v>1.2</v>
      </c>
      <c r="K68" s="26">
        <f>SUMPRODUCT(K69:K72,J69:J72)/J68</f>
        <v>0.77000000000000013</v>
      </c>
      <c r="L68" s="26">
        <f>SUMPRODUCT(L69:L72,J69:J72)/J68</f>
        <v>0.91050000000000009</v>
      </c>
      <c r="M68" s="33">
        <f t="shared" si="0"/>
        <v>0.14049999999999996</v>
      </c>
      <c r="N68" s="83"/>
    </row>
    <row r="69" spans="2:14" ht="15" customHeight="1" outlineLevel="3" x14ac:dyDescent="0.25">
      <c r="B69" s="9">
        <v>4</v>
      </c>
      <c r="C69" s="3" t="s">
        <v>141</v>
      </c>
      <c r="D69" s="178" t="s">
        <v>90</v>
      </c>
      <c r="E69" s="178"/>
      <c r="F69" s="178"/>
      <c r="G69" s="178"/>
      <c r="H69" s="178"/>
      <c r="I69" s="25">
        <v>0.25</v>
      </c>
      <c r="J69" s="30">
        <v>0.3</v>
      </c>
      <c r="K69" s="25">
        <v>1</v>
      </c>
      <c r="L69" s="25">
        <v>1</v>
      </c>
      <c r="M69" s="31">
        <f t="shared" si="0"/>
        <v>0</v>
      </c>
      <c r="N69" s="83"/>
    </row>
    <row r="70" spans="2:14" ht="15" customHeight="1" outlineLevel="3" x14ac:dyDescent="0.25">
      <c r="B70" s="9">
        <v>4</v>
      </c>
      <c r="C70" s="3" t="s">
        <v>142</v>
      </c>
      <c r="D70" s="178" t="s">
        <v>92</v>
      </c>
      <c r="E70" s="178"/>
      <c r="F70" s="178"/>
      <c r="G70" s="178"/>
      <c r="H70" s="178"/>
      <c r="I70" s="25">
        <v>0.65</v>
      </c>
      <c r="J70" s="30">
        <v>0.78</v>
      </c>
      <c r="K70" s="25">
        <v>0.8</v>
      </c>
      <c r="L70" s="25">
        <v>1</v>
      </c>
      <c r="M70" s="31">
        <f t="shared" si="0"/>
        <v>0.19999999999999996</v>
      </c>
      <c r="N70" s="83"/>
    </row>
    <row r="71" spans="2:14" ht="15" customHeight="1" outlineLevel="3" x14ac:dyDescent="0.25">
      <c r="B71" s="9">
        <v>4</v>
      </c>
      <c r="C71" s="3" t="s">
        <v>143</v>
      </c>
      <c r="D71" s="178" t="s">
        <v>94</v>
      </c>
      <c r="E71" s="178"/>
      <c r="F71" s="178"/>
      <c r="G71" s="178"/>
      <c r="H71" s="178"/>
      <c r="I71" s="25">
        <v>7.0000000000000007E-2</v>
      </c>
      <c r="J71" s="30">
        <v>8.4000000000000005E-2</v>
      </c>
      <c r="K71" s="25"/>
      <c r="L71" s="25">
        <v>0.15</v>
      </c>
      <c r="M71" s="31">
        <f t="shared" si="0"/>
        <v>0.15</v>
      </c>
      <c r="N71" s="83"/>
    </row>
    <row r="72" spans="2:14" ht="15" customHeight="1" outlineLevel="3" x14ac:dyDescent="0.25">
      <c r="B72" s="9">
        <v>4</v>
      </c>
      <c r="C72" s="3" t="s">
        <v>144</v>
      </c>
      <c r="D72" s="178" t="s">
        <v>96</v>
      </c>
      <c r="E72" s="178"/>
      <c r="F72" s="178"/>
      <c r="G72" s="178"/>
      <c r="H72" s="178"/>
      <c r="I72" s="25">
        <v>0.03</v>
      </c>
      <c r="J72" s="30">
        <v>3.5999999999999997E-2</v>
      </c>
      <c r="K72" s="25"/>
      <c r="L72" s="25"/>
      <c r="M72" s="31">
        <f t="shared" si="0"/>
        <v>0</v>
      </c>
      <c r="N72" s="83"/>
    </row>
    <row r="73" spans="2:14" ht="15" customHeight="1" outlineLevel="2" x14ac:dyDescent="0.25">
      <c r="B73" s="10">
        <v>3</v>
      </c>
      <c r="C73" s="4" t="s">
        <v>145</v>
      </c>
      <c r="D73" s="181" t="s">
        <v>146</v>
      </c>
      <c r="E73" s="181"/>
      <c r="F73" s="181"/>
      <c r="G73" s="181"/>
      <c r="H73" s="181"/>
      <c r="I73" s="26">
        <v>0.02</v>
      </c>
      <c r="J73" s="32">
        <v>0.8</v>
      </c>
      <c r="K73" s="26">
        <f>SUMPRODUCT(K74:K77,J74:J77)/J73</f>
        <v>0.89999999999999991</v>
      </c>
      <c r="L73" s="26">
        <f>SUMPRODUCT(L74:L77,J74:J77)/J73</f>
        <v>0.91049999999999986</v>
      </c>
      <c r="M73" s="33">
        <f t="shared" ref="M73:M136" si="1">L73-K73</f>
        <v>1.0499999999999954E-2</v>
      </c>
      <c r="N73" s="83"/>
    </row>
    <row r="74" spans="2:14" ht="15" customHeight="1" outlineLevel="3" x14ac:dyDescent="0.25">
      <c r="B74" s="9">
        <v>4</v>
      </c>
      <c r="C74" s="3" t="s">
        <v>147</v>
      </c>
      <c r="D74" s="178" t="s">
        <v>90</v>
      </c>
      <c r="E74" s="178"/>
      <c r="F74" s="178"/>
      <c r="G74" s="178"/>
      <c r="H74" s="178"/>
      <c r="I74" s="25">
        <v>0.25</v>
      </c>
      <c r="J74" s="30">
        <v>0.2</v>
      </c>
      <c r="K74" s="25">
        <v>1</v>
      </c>
      <c r="L74" s="25">
        <v>1</v>
      </c>
      <c r="M74" s="31">
        <f t="shared" si="1"/>
        <v>0</v>
      </c>
      <c r="N74" s="83"/>
    </row>
    <row r="75" spans="2:14" ht="15" customHeight="1" outlineLevel="3" x14ac:dyDescent="0.25">
      <c r="B75" s="9">
        <v>4</v>
      </c>
      <c r="C75" s="3" t="s">
        <v>148</v>
      </c>
      <c r="D75" s="178" t="s">
        <v>92</v>
      </c>
      <c r="E75" s="178"/>
      <c r="F75" s="178"/>
      <c r="G75" s="178"/>
      <c r="H75" s="178"/>
      <c r="I75" s="25">
        <v>0.65</v>
      </c>
      <c r="J75" s="30">
        <v>0.52</v>
      </c>
      <c r="K75" s="25">
        <v>1</v>
      </c>
      <c r="L75" s="25">
        <v>1</v>
      </c>
      <c r="M75" s="31">
        <f t="shared" si="1"/>
        <v>0</v>
      </c>
      <c r="N75" s="83"/>
    </row>
    <row r="76" spans="2:14" ht="15" customHeight="1" outlineLevel="3" x14ac:dyDescent="0.25">
      <c r="B76" s="9">
        <v>4</v>
      </c>
      <c r="C76" s="3" t="s">
        <v>149</v>
      </c>
      <c r="D76" s="178" t="s">
        <v>94</v>
      </c>
      <c r="E76" s="178"/>
      <c r="F76" s="178"/>
      <c r="G76" s="178"/>
      <c r="H76" s="178"/>
      <c r="I76" s="25">
        <v>7.0000000000000007E-2</v>
      </c>
      <c r="J76" s="30">
        <v>5.6000000000000008E-2</v>
      </c>
      <c r="K76" s="25"/>
      <c r="L76" s="25">
        <v>0.15</v>
      </c>
      <c r="M76" s="31">
        <f t="shared" si="1"/>
        <v>0.15</v>
      </c>
      <c r="N76" s="83"/>
    </row>
    <row r="77" spans="2:14" ht="15" customHeight="1" outlineLevel="3" collapsed="1" x14ac:dyDescent="0.25">
      <c r="B77" s="9">
        <v>4</v>
      </c>
      <c r="C77" s="3" t="s">
        <v>150</v>
      </c>
      <c r="D77" s="178" t="s">
        <v>96</v>
      </c>
      <c r="E77" s="178"/>
      <c r="F77" s="178"/>
      <c r="G77" s="178"/>
      <c r="H77" s="178"/>
      <c r="I77" s="25">
        <v>0.03</v>
      </c>
      <c r="J77" s="30">
        <v>2.4E-2</v>
      </c>
      <c r="K77" s="25"/>
      <c r="L77" s="25"/>
      <c r="M77" s="31">
        <f t="shared" si="1"/>
        <v>0</v>
      </c>
      <c r="N77" s="83"/>
    </row>
    <row r="78" spans="2:14" ht="15" customHeight="1" outlineLevel="2" x14ac:dyDescent="0.25">
      <c r="B78" s="10">
        <v>3</v>
      </c>
      <c r="C78" s="4" t="s">
        <v>151</v>
      </c>
      <c r="D78" s="181" t="s">
        <v>152</v>
      </c>
      <c r="E78" s="181"/>
      <c r="F78" s="181"/>
      <c r="G78" s="181"/>
      <c r="H78" s="181"/>
      <c r="I78" s="26">
        <v>0.01</v>
      </c>
      <c r="J78" s="32">
        <v>0.4</v>
      </c>
      <c r="K78" s="26">
        <f>SUMPRODUCT(K79:K82,J79:J82)/J78</f>
        <v>0.89999999999999991</v>
      </c>
      <c r="L78" s="26">
        <f>SUMPRODUCT(L79:L82,J79:J82)/J78</f>
        <v>0.91049999999999986</v>
      </c>
      <c r="M78" s="33">
        <f t="shared" si="1"/>
        <v>1.0499999999999954E-2</v>
      </c>
      <c r="N78" s="83"/>
    </row>
    <row r="79" spans="2:14" ht="15" customHeight="1" outlineLevel="3" x14ac:dyDescent="0.25">
      <c r="B79" s="9">
        <v>4</v>
      </c>
      <c r="C79" s="3" t="s">
        <v>153</v>
      </c>
      <c r="D79" s="178" t="s">
        <v>90</v>
      </c>
      <c r="E79" s="178"/>
      <c r="F79" s="178"/>
      <c r="G79" s="178"/>
      <c r="H79" s="178"/>
      <c r="I79" s="25">
        <v>0.25</v>
      </c>
      <c r="J79" s="30">
        <v>0.1</v>
      </c>
      <c r="K79" s="25">
        <v>1</v>
      </c>
      <c r="L79" s="25">
        <v>1</v>
      </c>
      <c r="M79" s="31">
        <f t="shared" si="1"/>
        <v>0</v>
      </c>
      <c r="N79" s="83"/>
    </row>
    <row r="80" spans="2:14" ht="15" customHeight="1" outlineLevel="3" x14ac:dyDescent="0.25">
      <c r="B80" s="9">
        <v>4</v>
      </c>
      <c r="C80" s="3" t="s">
        <v>154</v>
      </c>
      <c r="D80" s="178" t="s">
        <v>92</v>
      </c>
      <c r="E80" s="178"/>
      <c r="F80" s="178"/>
      <c r="G80" s="178"/>
      <c r="H80" s="178"/>
      <c r="I80" s="25">
        <v>0.65</v>
      </c>
      <c r="J80" s="30">
        <v>0.26</v>
      </c>
      <c r="K80" s="25">
        <v>1</v>
      </c>
      <c r="L80" s="25">
        <v>1</v>
      </c>
      <c r="M80" s="31">
        <f t="shared" si="1"/>
        <v>0</v>
      </c>
      <c r="N80" s="83"/>
    </row>
    <row r="81" spans="2:14" ht="15" customHeight="1" outlineLevel="3" x14ac:dyDescent="0.25">
      <c r="B81" s="9">
        <v>4</v>
      </c>
      <c r="C81" s="3" t="s">
        <v>155</v>
      </c>
      <c r="D81" s="178" t="s">
        <v>94</v>
      </c>
      <c r="E81" s="178"/>
      <c r="F81" s="178"/>
      <c r="G81" s="178"/>
      <c r="H81" s="178"/>
      <c r="I81" s="25">
        <v>7.0000000000000007E-2</v>
      </c>
      <c r="J81" s="30">
        <v>2.8000000000000004E-2</v>
      </c>
      <c r="K81" s="25"/>
      <c r="L81" s="25">
        <v>0.15</v>
      </c>
      <c r="M81" s="31">
        <f t="shared" si="1"/>
        <v>0.15</v>
      </c>
      <c r="N81" s="83"/>
    </row>
    <row r="82" spans="2:14" ht="15" customHeight="1" outlineLevel="3" x14ac:dyDescent="0.25">
      <c r="B82" s="9">
        <v>4</v>
      </c>
      <c r="C82" s="3" t="s">
        <v>156</v>
      </c>
      <c r="D82" s="178" t="s">
        <v>96</v>
      </c>
      <c r="E82" s="178"/>
      <c r="F82" s="178"/>
      <c r="G82" s="178"/>
      <c r="H82" s="178"/>
      <c r="I82" s="25">
        <v>0.03</v>
      </c>
      <c r="J82" s="30">
        <v>1.2E-2</v>
      </c>
      <c r="K82" s="25"/>
      <c r="L82" s="25"/>
      <c r="M82" s="31">
        <f t="shared" si="1"/>
        <v>0</v>
      </c>
      <c r="N82" s="83"/>
    </row>
    <row r="83" spans="2:14" ht="15" customHeight="1" outlineLevel="2" x14ac:dyDescent="0.25">
      <c r="B83" s="10">
        <v>3</v>
      </c>
      <c r="C83" s="4" t="s">
        <v>157</v>
      </c>
      <c r="D83" s="181" t="s">
        <v>158</v>
      </c>
      <c r="E83" s="181"/>
      <c r="F83" s="181"/>
      <c r="G83" s="181"/>
      <c r="H83" s="181"/>
      <c r="I83" s="26">
        <v>0.01</v>
      </c>
      <c r="J83" s="32">
        <v>0.4</v>
      </c>
      <c r="K83" s="26">
        <f>SUMPRODUCT(K84:K87,J84:J87)/J83</f>
        <v>0.22500000000000001</v>
      </c>
      <c r="L83" s="26">
        <f>SUMPRODUCT(L84:L87,J84:J87)/J83</f>
        <v>0</v>
      </c>
      <c r="M83" s="33">
        <f t="shared" si="1"/>
        <v>-0.22500000000000001</v>
      </c>
      <c r="N83" s="83"/>
    </row>
    <row r="84" spans="2:14" ht="15" customHeight="1" outlineLevel="3" x14ac:dyDescent="0.25">
      <c r="B84" s="9">
        <v>4</v>
      </c>
      <c r="C84" s="3" t="s">
        <v>159</v>
      </c>
      <c r="D84" s="178" t="s">
        <v>90</v>
      </c>
      <c r="E84" s="178"/>
      <c r="F84" s="178"/>
      <c r="G84" s="178"/>
      <c r="H84" s="178"/>
      <c r="I84" s="25">
        <v>0.25</v>
      </c>
      <c r="J84" s="30">
        <v>0.1</v>
      </c>
      <c r="K84" s="25">
        <v>0.9</v>
      </c>
      <c r="L84" s="25"/>
      <c r="M84" s="31">
        <f t="shared" si="1"/>
        <v>-0.9</v>
      </c>
      <c r="N84" s="83"/>
    </row>
    <row r="85" spans="2:14" ht="15" customHeight="1" outlineLevel="3" x14ac:dyDescent="0.25">
      <c r="B85" s="9">
        <v>4</v>
      </c>
      <c r="C85" s="3" t="s">
        <v>160</v>
      </c>
      <c r="D85" s="178" t="s">
        <v>92</v>
      </c>
      <c r="E85" s="178"/>
      <c r="F85" s="178"/>
      <c r="G85" s="178"/>
      <c r="H85" s="178"/>
      <c r="I85" s="25">
        <v>0.65</v>
      </c>
      <c r="J85" s="30">
        <v>0.26</v>
      </c>
      <c r="K85" s="25"/>
      <c r="L85" s="25"/>
      <c r="M85" s="31">
        <f t="shared" si="1"/>
        <v>0</v>
      </c>
      <c r="N85" s="83"/>
    </row>
    <row r="86" spans="2:14" ht="15" customHeight="1" outlineLevel="3" x14ac:dyDescent="0.25">
      <c r="B86" s="9">
        <v>4</v>
      </c>
      <c r="C86" s="3" t="s">
        <v>161</v>
      </c>
      <c r="D86" s="178" t="s">
        <v>94</v>
      </c>
      <c r="E86" s="178"/>
      <c r="F86" s="178"/>
      <c r="G86" s="178"/>
      <c r="H86" s="178"/>
      <c r="I86" s="25">
        <v>7.0000000000000007E-2</v>
      </c>
      <c r="J86" s="30">
        <v>2.8000000000000004E-2</v>
      </c>
      <c r="K86" s="25"/>
      <c r="L86" s="25"/>
      <c r="M86" s="31">
        <f t="shared" si="1"/>
        <v>0</v>
      </c>
      <c r="N86" s="83"/>
    </row>
    <row r="87" spans="2:14" ht="15" customHeight="1" outlineLevel="3" x14ac:dyDescent="0.25">
      <c r="B87" s="9">
        <v>4</v>
      </c>
      <c r="C87" s="3" t="s">
        <v>162</v>
      </c>
      <c r="D87" s="178" t="s">
        <v>96</v>
      </c>
      <c r="E87" s="178"/>
      <c r="F87" s="178"/>
      <c r="G87" s="178"/>
      <c r="H87" s="178"/>
      <c r="I87" s="25">
        <v>0.03</v>
      </c>
      <c r="J87" s="30">
        <v>1.2E-2</v>
      </c>
      <c r="K87" s="25"/>
      <c r="L87" s="25"/>
      <c r="M87" s="31">
        <f t="shared" si="1"/>
        <v>0</v>
      </c>
      <c r="N87" s="83"/>
    </row>
    <row r="88" spans="2:14" ht="15" customHeight="1" outlineLevel="2" x14ac:dyDescent="0.25">
      <c r="B88" s="10">
        <v>3</v>
      </c>
      <c r="C88" s="4" t="s">
        <v>163</v>
      </c>
      <c r="D88" s="181" t="s">
        <v>164</v>
      </c>
      <c r="E88" s="181"/>
      <c r="F88" s="181"/>
      <c r="G88" s="181"/>
      <c r="H88" s="181"/>
      <c r="I88" s="26">
        <v>0.01</v>
      </c>
      <c r="J88" s="32">
        <v>0.4</v>
      </c>
      <c r="K88" s="26">
        <f>SUMPRODUCT(K89:K92,J89:J92)/J88</f>
        <v>0.22500000000000001</v>
      </c>
      <c r="L88" s="26">
        <f>SUMPRODUCT(L89:L92,J89:J92)/J88</f>
        <v>0</v>
      </c>
      <c r="M88" s="33">
        <f t="shared" si="1"/>
        <v>-0.22500000000000001</v>
      </c>
      <c r="N88" s="83"/>
    </row>
    <row r="89" spans="2:14" ht="15" customHeight="1" outlineLevel="3" x14ac:dyDescent="0.25">
      <c r="B89" s="9">
        <v>4</v>
      </c>
      <c r="C89" s="3" t="s">
        <v>165</v>
      </c>
      <c r="D89" s="178" t="s">
        <v>90</v>
      </c>
      <c r="E89" s="178"/>
      <c r="F89" s="178"/>
      <c r="G89" s="178"/>
      <c r="H89" s="178"/>
      <c r="I89" s="25">
        <v>0.25</v>
      </c>
      <c r="J89" s="30">
        <v>0.1</v>
      </c>
      <c r="K89" s="25">
        <v>0.9</v>
      </c>
      <c r="L89" s="25"/>
      <c r="M89" s="31">
        <f t="shared" si="1"/>
        <v>-0.9</v>
      </c>
      <c r="N89" s="83"/>
    </row>
    <row r="90" spans="2:14" ht="15" customHeight="1" outlineLevel="3" x14ac:dyDescent="0.25">
      <c r="B90" s="9">
        <v>4</v>
      </c>
      <c r="C90" s="3" t="s">
        <v>166</v>
      </c>
      <c r="D90" s="178" t="s">
        <v>92</v>
      </c>
      <c r="E90" s="178"/>
      <c r="F90" s="178"/>
      <c r="G90" s="178"/>
      <c r="H90" s="178"/>
      <c r="I90" s="25">
        <v>0.65</v>
      </c>
      <c r="J90" s="30">
        <v>0.26</v>
      </c>
      <c r="K90" s="25"/>
      <c r="L90" s="25"/>
      <c r="M90" s="31">
        <f t="shared" si="1"/>
        <v>0</v>
      </c>
      <c r="N90" s="83"/>
    </row>
    <row r="91" spans="2:14" ht="15" customHeight="1" outlineLevel="3" x14ac:dyDescent="0.25">
      <c r="B91" s="9">
        <v>4</v>
      </c>
      <c r="C91" s="3" t="s">
        <v>167</v>
      </c>
      <c r="D91" s="178" t="s">
        <v>94</v>
      </c>
      <c r="E91" s="178"/>
      <c r="F91" s="178"/>
      <c r="G91" s="178"/>
      <c r="H91" s="178"/>
      <c r="I91" s="25">
        <v>7.0000000000000007E-2</v>
      </c>
      <c r="J91" s="30">
        <v>2.8000000000000004E-2</v>
      </c>
      <c r="K91" s="25"/>
      <c r="L91" s="25"/>
      <c r="M91" s="31">
        <f t="shared" si="1"/>
        <v>0</v>
      </c>
      <c r="N91" s="83"/>
    </row>
    <row r="92" spans="2:14" ht="15" customHeight="1" outlineLevel="3" x14ac:dyDescent="0.25">
      <c r="B92" s="9">
        <v>4</v>
      </c>
      <c r="C92" s="3" t="s">
        <v>168</v>
      </c>
      <c r="D92" s="178" t="s">
        <v>96</v>
      </c>
      <c r="E92" s="178"/>
      <c r="F92" s="178"/>
      <c r="G92" s="178"/>
      <c r="H92" s="178"/>
      <c r="I92" s="25">
        <v>0.03</v>
      </c>
      <c r="J92" s="30">
        <v>1.2E-2</v>
      </c>
      <c r="K92" s="25"/>
      <c r="L92" s="25"/>
      <c r="M92" s="31">
        <f t="shared" si="1"/>
        <v>0</v>
      </c>
      <c r="N92" s="83"/>
    </row>
    <row r="93" spans="2:14" ht="15" customHeight="1" outlineLevel="1" x14ac:dyDescent="0.25">
      <c r="B93" s="8">
        <v>2</v>
      </c>
      <c r="C93" s="2">
        <v>1.3</v>
      </c>
      <c r="D93" s="182" t="s">
        <v>92</v>
      </c>
      <c r="E93" s="182"/>
      <c r="F93" s="182"/>
      <c r="G93" s="182"/>
      <c r="H93" s="182"/>
      <c r="I93" s="15">
        <v>1</v>
      </c>
      <c r="J93" s="24">
        <v>50</v>
      </c>
      <c r="K93" s="15">
        <f>(K177*J177+K94*J94)/50</f>
        <v>0.11219200000000001</v>
      </c>
      <c r="L93" s="15"/>
      <c r="M93" s="22">
        <f t="shared" si="1"/>
        <v>-0.11219200000000001</v>
      </c>
      <c r="N93" s="83"/>
    </row>
    <row r="94" spans="2:14" ht="15" customHeight="1" outlineLevel="2" x14ac:dyDescent="0.25">
      <c r="B94" s="10">
        <v>3</v>
      </c>
      <c r="C94" s="4" t="s">
        <v>169</v>
      </c>
      <c r="D94" s="181" t="s">
        <v>170</v>
      </c>
      <c r="E94" s="181"/>
      <c r="F94" s="181"/>
      <c r="G94" s="181"/>
      <c r="H94" s="181"/>
      <c r="I94" s="26">
        <v>0.5</v>
      </c>
      <c r="J94" s="32">
        <v>25</v>
      </c>
      <c r="K94" s="26">
        <f>(K136*J136+K172*J172+K174*J174+J95*K95)/J94</f>
        <v>0.15438400000000002</v>
      </c>
      <c r="L94" s="26"/>
      <c r="M94" s="33">
        <f t="shared" si="1"/>
        <v>-0.15438400000000002</v>
      </c>
      <c r="N94" s="83"/>
    </row>
    <row r="95" spans="2:14" ht="15" customHeight="1" outlineLevel="3" x14ac:dyDescent="0.25">
      <c r="B95" s="11">
        <v>4</v>
      </c>
      <c r="C95" s="5" t="s">
        <v>171</v>
      </c>
      <c r="D95" s="177" t="s">
        <v>172</v>
      </c>
      <c r="E95" s="177"/>
      <c r="F95" s="177"/>
      <c r="G95" s="177"/>
      <c r="H95" s="177"/>
      <c r="I95" s="27">
        <v>0.4</v>
      </c>
      <c r="J95" s="34">
        <v>10</v>
      </c>
      <c r="K95" s="27">
        <f>(J96*K96+K103*J103+K110*J110+K124*J124+K117*J117+K129*J129)/J95</f>
        <v>0.38596000000000003</v>
      </c>
      <c r="L95" s="27"/>
      <c r="M95" s="35">
        <f t="shared" si="1"/>
        <v>-0.38596000000000003</v>
      </c>
      <c r="N95" s="83"/>
    </row>
    <row r="96" spans="2:14" ht="15" customHeight="1" outlineLevel="4" x14ac:dyDescent="0.25">
      <c r="B96" s="12">
        <v>5</v>
      </c>
      <c r="C96" s="6" t="s">
        <v>173</v>
      </c>
      <c r="D96" s="180" t="s">
        <v>174</v>
      </c>
      <c r="E96" s="180"/>
      <c r="F96" s="180"/>
      <c r="G96" s="180"/>
      <c r="H96" s="180"/>
      <c r="I96" s="28">
        <v>0.35</v>
      </c>
      <c r="J96" s="36">
        <v>3.5</v>
      </c>
      <c r="K96" s="28">
        <f>SUMPRODUCT(K97:K102,J97:J102)/J96</f>
        <v>0.6</v>
      </c>
      <c r="L96" s="28"/>
      <c r="M96" s="37">
        <f t="shared" si="1"/>
        <v>-0.6</v>
      </c>
      <c r="N96" s="83"/>
    </row>
    <row r="97" spans="2:14" ht="15" customHeight="1" outlineLevel="5" x14ac:dyDescent="0.25">
      <c r="B97" s="9">
        <v>6</v>
      </c>
      <c r="C97" s="3" t="s">
        <v>175</v>
      </c>
      <c r="D97" s="178" t="s">
        <v>176</v>
      </c>
      <c r="E97" s="178"/>
      <c r="F97" s="178"/>
      <c r="G97" s="178"/>
      <c r="H97" s="178"/>
      <c r="I97" s="25">
        <v>0.1</v>
      </c>
      <c r="J97" s="30">
        <v>0.35000000000000003</v>
      </c>
      <c r="K97" s="25">
        <v>1</v>
      </c>
      <c r="L97" s="25"/>
      <c r="M97" s="31">
        <f t="shared" si="1"/>
        <v>-1</v>
      </c>
      <c r="N97" s="83"/>
    </row>
    <row r="98" spans="2:14" ht="15" customHeight="1" outlineLevel="5" x14ac:dyDescent="0.25">
      <c r="B98" s="9">
        <v>6</v>
      </c>
      <c r="C98" s="3" t="s">
        <v>177</v>
      </c>
      <c r="D98" s="178" t="s">
        <v>178</v>
      </c>
      <c r="E98" s="178"/>
      <c r="F98" s="178"/>
      <c r="G98" s="178"/>
      <c r="H98" s="178"/>
      <c r="I98" s="25">
        <v>0.1</v>
      </c>
      <c r="J98" s="30">
        <v>0.35000000000000003</v>
      </c>
      <c r="K98" s="25">
        <v>1</v>
      </c>
      <c r="L98" s="25"/>
      <c r="M98" s="31">
        <f t="shared" si="1"/>
        <v>-1</v>
      </c>
      <c r="N98" s="83"/>
    </row>
    <row r="99" spans="2:14" ht="15" customHeight="1" outlineLevel="5" x14ac:dyDescent="0.25">
      <c r="B99" s="9">
        <v>6</v>
      </c>
      <c r="C99" s="3" t="s">
        <v>179</v>
      </c>
      <c r="D99" s="178" t="s">
        <v>180</v>
      </c>
      <c r="E99" s="178"/>
      <c r="F99" s="178"/>
      <c r="G99" s="178"/>
      <c r="H99" s="178"/>
      <c r="I99" s="25">
        <v>0.15</v>
      </c>
      <c r="J99" s="30">
        <v>0.52500000000000002</v>
      </c>
      <c r="K99" s="25">
        <v>1</v>
      </c>
      <c r="L99" s="25"/>
      <c r="M99" s="31">
        <f t="shared" si="1"/>
        <v>-1</v>
      </c>
      <c r="N99" s="83"/>
    </row>
    <row r="100" spans="2:14" ht="15" customHeight="1" outlineLevel="5" x14ac:dyDescent="0.25">
      <c r="B100" s="9">
        <v>6</v>
      </c>
      <c r="C100" s="3" t="s">
        <v>181</v>
      </c>
      <c r="D100" s="178" t="s">
        <v>182</v>
      </c>
      <c r="E100" s="178"/>
      <c r="F100" s="178"/>
      <c r="G100" s="178"/>
      <c r="H100" s="178"/>
      <c r="I100" s="25">
        <v>0.25</v>
      </c>
      <c r="J100" s="30">
        <v>0.875</v>
      </c>
      <c r="K100" s="25">
        <v>1</v>
      </c>
      <c r="L100" s="25"/>
      <c r="M100" s="31">
        <f t="shared" si="1"/>
        <v>-1</v>
      </c>
      <c r="N100" s="83"/>
    </row>
    <row r="101" spans="2:14" ht="15" customHeight="1" outlineLevel="5" x14ac:dyDescent="0.25">
      <c r="B101" s="9">
        <v>6</v>
      </c>
      <c r="C101" s="3" t="s">
        <v>183</v>
      </c>
      <c r="D101" s="178" t="s">
        <v>184</v>
      </c>
      <c r="E101" s="178"/>
      <c r="F101" s="178"/>
      <c r="G101" s="178"/>
      <c r="H101" s="178"/>
      <c r="I101" s="25">
        <v>0.35</v>
      </c>
      <c r="J101" s="30">
        <v>1.2249999999999999</v>
      </c>
      <c r="K101" s="25"/>
      <c r="L101" s="25"/>
      <c r="M101" s="31">
        <f t="shared" si="1"/>
        <v>0</v>
      </c>
      <c r="N101" s="83"/>
    </row>
    <row r="102" spans="2:14" ht="15" customHeight="1" outlineLevel="5" x14ac:dyDescent="0.25">
      <c r="B102" s="9">
        <v>6</v>
      </c>
      <c r="C102" s="3" t="s">
        <v>185</v>
      </c>
      <c r="D102" s="178" t="s">
        <v>186</v>
      </c>
      <c r="E102" s="178"/>
      <c r="F102" s="178"/>
      <c r="G102" s="178"/>
      <c r="H102" s="178"/>
      <c r="I102" s="25">
        <v>0.05</v>
      </c>
      <c r="J102" s="30">
        <v>0.17500000000000002</v>
      </c>
      <c r="K102" s="25"/>
      <c r="L102" s="25"/>
      <c r="M102" s="31">
        <f t="shared" si="1"/>
        <v>0</v>
      </c>
      <c r="N102" s="83"/>
    </row>
    <row r="103" spans="2:14" ht="15" customHeight="1" outlineLevel="4" x14ac:dyDescent="0.25">
      <c r="B103" s="12">
        <v>5</v>
      </c>
      <c r="C103" s="6" t="s">
        <v>187</v>
      </c>
      <c r="D103" s="180" t="s">
        <v>188</v>
      </c>
      <c r="E103" s="180"/>
      <c r="F103" s="180"/>
      <c r="G103" s="180"/>
      <c r="H103" s="180"/>
      <c r="I103" s="28">
        <v>0.15</v>
      </c>
      <c r="J103" s="36">
        <v>1.5</v>
      </c>
      <c r="K103" s="28">
        <f>SUMPRODUCT(K104:K109,J104:J109)/J103</f>
        <v>0.6</v>
      </c>
      <c r="L103" s="28"/>
      <c r="M103" s="37">
        <f t="shared" si="1"/>
        <v>-0.6</v>
      </c>
      <c r="N103" s="83"/>
    </row>
    <row r="104" spans="2:14" ht="15" customHeight="1" outlineLevel="5" collapsed="1" x14ac:dyDescent="0.25">
      <c r="B104" s="9">
        <v>6</v>
      </c>
      <c r="C104" s="3" t="s">
        <v>189</v>
      </c>
      <c r="D104" s="178" t="s">
        <v>176</v>
      </c>
      <c r="E104" s="178"/>
      <c r="F104" s="178"/>
      <c r="G104" s="178"/>
      <c r="H104" s="178"/>
      <c r="I104" s="25">
        <v>0.1</v>
      </c>
      <c r="J104" s="30">
        <v>0.15000000000000002</v>
      </c>
      <c r="K104" s="25">
        <v>1</v>
      </c>
      <c r="L104" s="25"/>
      <c r="M104" s="31">
        <f t="shared" si="1"/>
        <v>-1</v>
      </c>
      <c r="N104" s="83"/>
    </row>
    <row r="105" spans="2:14" ht="15" customHeight="1" outlineLevel="5" x14ac:dyDescent="0.25">
      <c r="B105" s="9">
        <v>6</v>
      </c>
      <c r="C105" s="3" t="s">
        <v>190</v>
      </c>
      <c r="D105" s="178" t="s">
        <v>178</v>
      </c>
      <c r="E105" s="178"/>
      <c r="F105" s="178"/>
      <c r="G105" s="178"/>
      <c r="H105" s="178"/>
      <c r="I105" s="25">
        <v>0.1</v>
      </c>
      <c r="J105" s="30">
        <v>0.15000000000000002</v>
      </c>
      <c r="K105" s="25">
        <v>1</v>
      </c>
      <c r="L105" s="25"/>
      <c r="M105" s="31">
        <f t="shared" si="1"/>
        <v>-1</v>
      </c>
      <c r="N105" s="83"/>
    </row>
    <row r="106" spans="2:14" ht="15" customHeight="1" outlineLevel="5" x14ac:dyDescent="0.25">
      <c r="B106" s="9">
        <v>6</v>
      </c>
      <c r="C106" s="3" t="s">
        <v>191</v>
      </c>
      <c r="D106" s="178" t="s">
        <v>180</v>
      </c>
      <c r="E106" s="178"/>
      <c r="F106" s="178"/>
      <c r="G106" s="178"/>
      <c r="H106" s="178"/>
      <c r="I106" s="25">
        <v>0.15</v>
      </c>
      <c r="J106" s="30">
        <v>0.22499999999999998</v>
      </c>
      <c r="K106" s="25">
        <v>1</v>
      </c>
      <c r="L106" s="25"/>
      <c r="M106" s="31">
        <f t="shared" si="1"/>
        <v>-1</v>
      </c>
      <c r="N106" s="83"/>
    </row>
    <row r="107" spans="2:14" ht="15" customHeight="1" outlineLevel="5" collapsed="1" x14ac:dyDescent="0.25">
      <c r="B107" s="9">
        <v>6</v>
      </c>
      <c r="C107" s="3" t="s">
        <v>192</v>
      </c>
      <c r="D107" s="178" t="s">
        <v>182</v>
      </c>
      <c r="E107" s="178"/>
      <c r="F107" s="178"/>
      <c r="G107" s="178"/>
      <c r="H107" s="178"/>
      <c r="I107" s="25">
        <v>0.25</v>
      </c>
      <c r="J107" s="30">
        <v>0.375</v>
      </c>
      <c r="K107" s="25">
        <v>1</v>
      </c>
      <c r="L107" s="25"/>
      <c r="M107" s="31">
        <f t="shared" si="1"/>
        <v>-1</v>
      </c>
      <c r="N107" s="83"/>
    </row>
    <row r="108" spans="2:14" ht="15" customHeight="1" outlineLevel="5" x14ac:dyDescent="0.25">
      <c r="B108" s="9">
        <v>6</v>
      </c>
      <c r="C108" s="3" t="s">
        <v>193</v>
      </c>
      <c r="D108" s="178" t="s">
        <v>184</v>
      </c>
      <c r="E108" s="178"/>
      <c r="F108" s="178"/>
      <c r="G108" s="178"/>
      <c r="H108" s="178"/>
      <c r="I108" s="25">
        <v>0.35</v>
      </c>
      <c r="J108" s="30">
        <v>0.52499999999999991</v>
      </c>
      <c r="K108" s="25"/>
      <c r="L108" s="25"/>
      <c r="M108" s="31">
        <f t="shared" si="1"/>
        <v>0</v>
      </c>
      <c r="N108" s="83"/>
    </row>
    <row r="109" spans="2:14" ht="15" customHeight="1" outlineLevel="5" x14ac:dyDescent="0.25">
      <c r="B109" s="9">
        <v>6</v>
      </c>
      <c r="C109" s="3" t="s">
        <v>194</v>
      </c>
      <c r="D109" s="178" t="s">
        <v>186</v>
      </c>
      <c r="E109" s="178"/>
      <c r="F109" s="178"/>
      <c r="G109" s="178"/>
      <c r="H109" s="178"/>
      <c r="I109" s="25">
        <v>0.05</v>
      </c>
      <c r="J109" s="30">
        <v>7.5000000000000011E-2</v>
      </c>
      <c r="K109" s="25"/>
      <c r="L109" s="25"/>
      <c r="M109" s="31">
        <f t="shared" si="1"/>
        <v>0</v>
      </c>
      <c r="N109" s="83"/>
    </row>
    <row r="110" spans="2:14" ht="15" customHeight="1" outlineLevel="4" x14ac:dyDescent="0.25">
      <c r="B110" s="12">
        <v>5</v>
      </c>
      <c r="C110" s="6" t="s">
        <v>195</v>
      </c>
      <c r="D110" s="180" t="s">
        <v>196</v>
      </c>
      <c r="E110" s="180"/>
      <c r="F110" s="180"/>
      <c r="G110" s="180"/>
      <c r="H110" s="180"/>
      <c r="I110" s="28">
        <v>0.2</v>
      </c>
      <c r="J110" s="36">
        <v>2</v>
      </c>
      <c r="K110" s="28">
        <f>SUMPRODUCT(K111:K116,J111:J116)/J110</f>
        <v>0.35</v>
      </c>
      <c r="L110" s="28"/>
      <c r="M110" s="37">
        <f t="shared" si="1"/>
        <v>-0.35</v>
      </c>
      <c r="N110" s="83"/>
    </row>
    <row r="111" spans="2:14" ht="15" customHeight="1" outlineLevel="5" x14ac:dyDescent="0.25">
      <c r="B111" s="9">
        <v>6</v>
      </c>
      <c r="C111" s="3" t="s">
        <v>197</v>
      </c>
      <c r="D111" s="178" t="s">
        <v>176</v>
      </c>
      <c r="E111" s="178"/>
      <c r="F111" s="178"/>
      <c r="G111" s="178"/>
      <c r="H111" s="178"/>
      <c r="I111" s="25">
        <v>0.1</v>
      </c>
      <c r="J111" s="30">
        <v>0.2</v>
      </c>
      <c r="K111" s="25">
        <v>1</v>
      </c>
      <c r="L111" s="25"/>
      <c r="M111" s="31">
        <f t="shared" si="1"/>
        <v>-1</v>
      </c>
      <c r="N111" s="83"/>
    </row>
    <row r="112" spans="2:14" ht="15" customHeight="1" outlineLevel="5" x14ac:dyDescent="0.25">
      <c r="B112" s="9">
        <v>6</v>
      </c>
      <c r="C112" s="3" t="s">
        <v>198</v>
      </c>
      <c r="D112" s="178" t="s">
        <v>178</v>
      </c>
      <c r="E112" s="178"/>
      <c r="F112" s="178"/>
      <c r="G112" s="178"/>
      <c r="H112" s="178"/>
      <c r="I112" s="25">
        <v>0.1</v>
      </c>
      <c r="J112" s="30">
        <v>0.2</v>
      </c>
      <c r="K112" s="25">
        <v>1</v>
      </c>
      <c r="L112" s="25"/>
      <c r="M112" s="31">
        <f t="shared" si="1"/>
        <v>-1</v>
      </c>
      <c r="N112" s="83"/>
    </row>
    <row r="113" spans="2:14" ht="15" customHeight="1" outlineLevel="5" x14ac:dyDescent="0.25">
      <c r="B113" s="9">
        <v>6</v>
      </c>
      <c r="C113" s="3" t="s">
        <v>199</v>
      </c>
      <c r="D113" s="178" t="s">
        <v>180</v>
      </c>
      <c r="E113" s="178"/>
      <c r="F113" s="178"/>
      <c r="G113" s="178"/>
      <c r="H113" s="178"/>
      <c r="I113" s="25">
        <v>0.15</v>
      </c>
      <c r="J113" s="30">
        <v>0.3</v>
      </c>
      <c r="K113" s="25">
        <v>1</v>
      </c>
      <c r="L113" s="25"/>
      <c r="M113" s="31">
        <f t="shared" si="1"/>
        <v>-1</v>
      </c>
      <c r="N113" s="83"/>
    </row>
    <row r="114" spans="2:14" ht="15" customHeight="1" outlineLevel="5" x14ac:dyDescent="0.25">
      <c r="B114" s="9">
        <v>6</v>
      </c>
      <c r="C114" s="3" t="s">
        <v>200</v>
      </c>
      <c r="D114" s="178" t="s">
        <v>182</v>
      </c>
      <c r="E114" s="178"/>
      <c r="F114" s="178"/>
      <c r="G114" s="178"/>
      <c r="H114" s="178"/>
      <c r="I114" s="25">
        <v>0.25</v>
      </c>
      <c r="J114" s="30">
        <v>0.5</v>
      </c>
      <c r="K114" s="25"/>
      <c r="L114" s="25"/>
      <c r="M114" s="31">
        <f t="shared" si="1"/>
        <v>0</v>
      </c>
      <c r="N114" s="83"/>
    </row>
    <row r="115" spans="2:14" ht="15" customHeight="1" outlineLevel="5" x14ac:dyDescent="0.25">
      <c r="B115" s="9">
        <v>6</v>
      </c>
      <c r="C115" s="3" t="s">
        <v>201</v>
      </c>
      <c r="D115" s="178" t="s">
        <v>184</v>
      </c>
      <c r="E115" s="178"/>
      <c r="F115" s="178"/>
      <c r="G115" s="178"/>
      <c r="H115" s="178"/>
      <c r="I115" s="25">
        <v>0.35</v>
      </c>
      <c r="J115" s="30">
        <v>0.7</v>
      </c>
      <c r="K115" s="25"/>
      <c r="L115" s="25"/>
      <c r="M115" s="31">
        <f t="shared" si="1"/>
        <v>0</v>
      </c>
      <c r="N115" s="83"/>
    </row>
    <row r="116" spans="2:14" ht="15" customHeight="1" outlineLevel="5" x14ac:dyDescent="0.25">
      <c r="B116" s="9">
        <v>6</v>
      </c>
      <c r="C116" s="3" t="s">
        <v>202</v>
      </c>
      <c r="D116" s="178" t="s">
        <v>186</v>
      </c>
      <c r="E116" s="178"/>
      <c r="F116" s="178"/>
      <c r="G116" s="178"/>
      <c r="H116" s="178"/>
      <c r="I116" s="25">
        <v>0.05</v>
      </c>
      <c r="J116" s="30">
        <v>0.1</v>
      </c>
      <c r="K116" s="25"/>
      <c r="L116" s="25"/>
      <c r="M116" s="31">
        <f t="shared" si="1"/>
        <v>0</v>
      </c>
      <c r="N116" s="83"/>
    </row>
    <row r="117" spans="2:14" ht="15" customHeight="1" outlineLevel="4" x14ac:dyDescent="0.25">
      <c r="B117" s="12">
        <v>5</v>
      </c>
      <c r="C117" s="6" t="s">
        <v>203</v>
      </c>
      <c r="D117" s="180" t="s">
        <v>204</v>
      </c>
      <c r="E117" s="180"/>
      <c r="F117" s="180"/>
      <c r="G117" s="180"/>
      <c r="H117" s="180"/>
      <c r="I117" s="28">
        <v>0.1</v>
      </c>
      <c r="J117" s="36">
        <v>1</v>
      </c>
      <c r="K117" s="28"/>
      <c r="L117" s="28"/>
      <c r="M117" s="37">
        <f t="shared" si="1"/>
        <v>0</v>
      </c>
      <c r="N117" s="83"/>
    </row>
    <row r="118" spans="2:14" ht="15" customHeight="1" outlineLevel="5" x14ac:dyDescent="0.25">
      <c r="B118" s="9">
        <v>6</v>
      </c>
      <c r="C118" s="3" t="s">
        <v>205</v>
      </c>
      <c r="D118" s="178" t="s">
        <v>176</v>
      </c>
      <c r="E118" s="178"/>
      <c r="F118" s="178"/>
      <c r="G118" s="178"/>
      <c r="H118" s="178"/>
      <c r="I118" s="25">
        <v>0.1</v>
      </c>
      <c r="J118" s="30">
        <v>0.1</v>
      </c>
      <c r="K118" s="25"/>
      <c r="L118" s="25"/>
      <c r="M118" s="31">
        <f t="shared" si="1"/>
        <v>0</v>
      </c>
      <c r="N118" s="83"/>
    </row>
    <row r="119" spans="2:14" ht="15" customHeight="1" outlineLevel="5" x14ac:dyDescent="0.25">
      <c r="B119" s="9">
        <v>6</v>
      </c>
      <c r="C119" s="3" t="s">
        <v>206</v>
      </c>
      <c r="D119" s="178" t="s">
        <v>178</v>
      </c>
      <c r="E119" s="178"/>
      <c r="F119" s="178"/>
      <c r="G119" s="178"/>
      <c r="H119" s="178"/>
      <c r="I119" s="25">
        <v>0.1</v>
      </c>
      <c r="J119" s="30">
        <v>0.1</v>
      </c>
      <c r="K119" s="25"/>
      <c r="L119" s="25"/>
      <c r="M119" s="31">
        <f t="shared" si="1"/>
        <v>0</v>
      </c>
      <c r="N119" s="83"/>
    </row>
    <row r="120" spans="2:14" ht="15" customHeight="1" outlineLevel="5" x14ac:dyDescent="0.25">
      <c r="B120" s="9">
        <v>6</v>
      </c>
      <c r="C120" s="3" t="s">
        <v>207</v>
      </c>
      <c r="D120" s="178" t="s">
        <v>180</v>
      </c>
      <c r="E120" s="178"/>
      <c r="F120" s="178"/>
      <c r="G120" s="178"/>
      <c r="H120" s="178"/>
      <c r="I120" s="25">
        <v>0.15</v>
      </c>
      <c r="J120" s="30">
        <v>0.15</v>
      </c>
      <c r="K120" s="25"/>
      <c r="L120" s="25"/>
      <c r="M120" s="31">
        <f t="shared" si="1"/>
        <v>0</v>
      </c>
      <c r="N120" s="83"/>
    </row>
    <row r="121" spans="2:14" ht="15" customHeight="1" outlineLevel="5" x14ac:dyDescent="0.25">
      <c r="B121" s="9">
        <v>6</v>
      </c>
      <c r="C121" s="3" t="s">
        <v>208</v>
      </c>
      <c r="D121" s="178" t="s">
        <v>182</v>
      </c>
      <c r="E121" s="178"/>
      <c r="F121" s="178"/>
      <c r="G121" s="178"/>
      <c r="H121" s="178"/>
      <c r="I121" s="25">
        <v>0.25</v>
      </c>
      <c r="J121" s="30">
        <v>0.25</v>
      </c>
      <c r="K121" s="25"/>
      <c r="L121" s="25"/>
      <c r="M121" s="31">
        <f t="shared" si="1"/>
        <v>0</v>
      </c>
      <c r="N121" s="83"/>
    </row>
    <row r="122" spans="2:14" ht="15" customHeight="1" outlineLevel="5" x14ac:dyDescent="0.25">
      <c r="B122" s="9">
        <v>6</v>
      </c>
      <c r="C122" s="3" t="s">
        <v>209</v>
      </c>
      <c r="D122" s="178" t="s">
        <v>184</v>
      </c>
      <c r="E122" s="178"/>
      <c r="F122" s="178"/>
      <c r="G122" s="178"/>
      <c r="H122" s="178"/>
      <c r="I122" s="25">
        <v>0.35</v>
      </c>
      <c r="J122" s="30">
        <v>0.35</v>
      </c>
      <c r="K122" s="25"/>
      <c r="L122" s="25"/>
      <c r="M122" s="31">
        <f t="shared" si="1"/>
        <v>0</v>
      </c>
      <c r="N122" s="83"/>
    </row>
    <row r="123" spans="2:14" ht="15" customHeight="1" outlineLevel="5" x14ac:dyDescent="0.25">
      <c r="B123" s="9">
        <v>6</v>
      </c>
      <c r="C123" s="3" t="s">
        <v>210</v>
      </c>
      <c r="D123" s="178" t="s">
        <v>186</v>
      </c>
      <c r="E123" s="178"/>
      <c r="F123" s="178"/>
      <c r="G123" s="178"/>
      <c r="H123" s="178"/>
      <c r="I123" s="25">
        <v>0.05</v>
      </c>
      <c r="J123" s="30">
        <v>0.05</v>
      </c>
      <c r="K123" s="25"/>
      <c r="L123" s="25"/>
      <c r="M123" s="31">
        <f t="shared" si="1"/>
        <v>0</v>
      </c>
      <c r="N123" s="83"/>
    </row>
    <row r="124" spans="2:14" ht="15" customHeight="1" outlineLevel="4" x14ac:dyDescent="0.25">
      <c r="B124" s="12">
        <v>5</v>
      </c>
      <c r="C124" s="6" t="s">
        <v>211</v>
      </c>
      <c r="D124" s="180" t="s">
        <v>212</v>
      </c>
      <c r="E124" s="180"/>
      <c r="F124" s="180"/>
      <c r="G124" s="180"/>
      <c r="H124" s="180"/>
      <c r="I124" s="28">
        <v>0.08</v>
      </c>
      <c r="J124" s="36">
        <v>0.8</v>
      </c>
      <c r="K124" s="28">
        <f>SUMPRODUCT(K125:K128,J125:J128)/J124</f>
        <v>0.19949999999999998</v>
      </c>
      <c r="L124" s="28"/>
      <c r="M124" s="37">
        <f t="shared" si="1"/>
        <v>-0.19949999999999998</v>
      </c>
      <c r="N124" s="83"/>
    </row>
    <row r="125" spans="2:14" ht="15" customHeight="1" outlineLevel="5" x14ac:dyDescent="0.25">
      <c r="B125" s="9">
        <v>6</v>
      </c>
      <c r="C125" s="3" t="s">
        <v>213</v>
      </c>
      <c r="D125" s="178" t="s">
        <v>214</v>
      </c>
      <c r="E125" s="178"/>
      <c r="F125" s="178"/>
      <c r="G125" s="178"/>
      <c r="H125" s="178"/>
      <c r="I125" s="25">
        <v>0.15</v>
      </c>
      <c r="J125" s="30">
        <v>0.12</v>
      </c>
      <c r="K125" s="25">
        <v>1</v>
      </c>
      <c r="L125" s="25"/>
      <c r="M125" s="31">
        <f t="shared" si="1"/>
        <v>-1</v>
      </c>
      <c r="N125" s="83"/>
    </row>
    <row r="126" spans="2:14" ht="15" customHeight="1" outlineLevel="5" x14ac:dyDescent="0.25">
      <c r="B126" s="9">
        <v>6</v>
      </c>
      <c r="C126" s="3" t="s">
        <v>215</v>
      </c>
      <c r="D126" s="178" t="s">
        <v>216</v>
      </c>
      <c r="E126" s="178"/>
      <c r="F126" s="178"/>
      <c r="G126" s="178"/>
      <c r="H126" s="178"/>
      <c r="I126" s="25">
        <v>0.15</v>
      </c>
      <c r="J126" s="30">
        <v>0.12</v>
      </c>
      <c r="K126" s="25">
        <v>0.33</v>
      </c>
      <c r="L126" s="25"/>
      <c r="M126" s="31">
        <f t="shared" si="1"/>
        <v>-0.33</v>
      </c>
      <c r="N126" s="83"/>
    </row>
    <row r="127" spans="2:14" ht="15" customHeight="1" outlineLevel="5" x14ac:dyDescent="0.25">
      <c r="B127" s="9">
        <v>6</v>
      </c>
      <c r="C127" s="3" t="s">
        <v>217</v>
      </c>
      <c r="D127" s="178" t="s">
        <v>218</v>
      </c>
      <c r="E127" s="178"/>
      <c r="F127" s="178"/>
      <c r="G127" s="178"/>
      <c r="H127" s="178"/>
      <c r="I127" s="25">
        <v>0.25</v>
      </c>
      <c r="J127" s="30">
        <v>0.2</v>
      </c>
      <c r="K127" s="25"/>
      <c r="L127" s="25"/>
      <c r="M127" s="31">
        <f t="shared" si="1"/>
        <v>0</v>
      </c>
      <c r="N127" s="83"/>
    </row>
    <row r="128" spans="2:14" ht="15" customHeight="1" outlineLevel="5" x14ac:dyDescent="0.25">
      <c r="B128" s="9">
        <v>6</v>
      </c>
      <c r="C128" s="3" t="s">
        <v>219</v>
      </c>
      <c r="D128" s="178" t="s">
        <v>220</v>
      </c>
      <c r="E128" s="178"/>
      <c r="F128" s="178"/>
      <c r="G128" s="178"/>
      <c r="H128" s="178"/>
      <c r="I128" s="25">
        <v>0.45</v>
      </c>
      <c r="J128" s="30">
        <v>0.36000000000000004</v>
      </c>
      <c r="K128" s="25"/>
      <c r="L128" s="25"/>
      <c r="M128" s="31">
        <f t="shared" si="1"/>
        <v>0</v>
      </c>
      <c r="N128" s="83"/>
    </row>
    <row r="129" spans="2:14" ht="15" customHeight="1" outlineLevel="4" collapsed="1" x14ac:dyDescent="0.25">
      <c r="B129" s="12">
        <v>5</v>
      </c>
      <c r="C129" s="6" t="s">
        <v>221</v>
      </c>
      <c r="D129" s="180" t="s">
        <v>222</v>
      </c>
      <c r="E129" s="180"/>
      <c r="F129" s="180"/>
      <c r="G129" s="180"/>
      <c r="H129" s="180"/>
      <c r="I129" s="28">
        <v>0.12</v>
      </c>
      <c r="J129" s="36">
        <v>1.2</v>
      </c>
      <c r="K129" s="28"/>
      <c r="L129" s="28"/>
      <c r="M129" s="37">
        <f t="shared" si="1"/>
        <v>0</v>
      </c>
      <c r="N129" s="83"/>
    </row>
    <row r="130" spans="2:14" ht="15" customHeight="1" outlineLevel="4" x14ac:dyDescent="0.25">
      <c r="B130" s="9">
        <v>6</v>
      </c>
      <c r="C130" s="3" t="s">
        <v>223</v>
      </c>
      <c r="D130" s="178" t="s">
        <v>214</v>
      </c>
      <c r="E130" s="178"/>
      <c r="F130" s="178"/>
      <c r="G130" s="178"/>
      <c r="H130" s="178"/>
      <c r="I130" s="25">
        <v>0.05</v>
      </c>
      <c r="J130" s="30">
        <v>0.06</v>
      </c>
      <c r="K130" s="25"/>
      <c r="L130" s="25"/>
      <c r="M130" s="31">
        <f t="shared" si="1"/>
        <v>0</v>
      </c>
      <c r="N130" s="83"/>
    </row>
    <row r="131" spans="2:14" ht="15" customHeight="1" outlineLevel="4" x14ac:dyDescent="0.25">
      <c r="B131" s="9">
        <v>6</v>
      </c>
      <c r="C131" s="3" t="s">
        <v>224</v>
      </c>
      <c r="D131" s="178" t="s">
        <v>216</v>
      </c>
      <c r="E131" s="178"/>
      <c r="F131" s="178"/>
      <c r="G131" s="178"/>
      <c r="H131" s="178"/>
      <c r="I131" s="25">
        <v>0.05</v>
      </c>
      <c r="J131" s="30">
        <v>0.06</v>
      </c>
      <c r="K131" s="25"/>
      <c r="L131" s="25"/>
      <c r="M131" s="31">
        <f t="shared" si="1"/>
        <v>0</v>
      </c>
      <c r="N131" s="83"/>
    </row>
    <row r="132" spans="2:14" ht="15" customHeight="1" outlineLevel="4" x14ac:dyDescent="0.25">
      <c r="B132" s="9">
        <v>6</v>
      </c>
      <c r="C132" s="3" t="s">
        <v>225</v>
      </c>
      <c r="D132" s="178" t="s">
        <v>218</v>
      </c>
      <c r="E132" s="178"/>
      <c r="F132" s="178"/>
      <c r="G132" s="178"/>
      <c r="H132" s="178"/>
      <c r="I132" s="25">
        <v>0.15</v>
      </c>
      <c r="J132" s="30">
        <v>0.18</v>
      </c>
      <c r="K132" s="25"/>
      <c r="L132" s="25"/>
      <c r="M132" s="31">
        <f t="shared" si="1"/>
        <v>0</v>
      </c>
      <c r="N132" s="83"/>
    </row>
    <row r="133" spans="2:14" ht="15" customHeight="1" outlineLevel="4" x14ac:dyDescent="0.25">
      <c r="B133" s="9">
        <v>6</v>
      </c>
      <c r="C133" s="3" t="s">
        <v>226</v>
      </c>
      <c r="D133" s="178" t="s">
        <v>220</v>
      </c>
      <c r="E133" s="178"/>
      <c r="F133" s="178"/>
      <c r="G133" s="178"/>
      <c r="H133" s="178"/>
      <c r="I133" s="25">
        <v>0.35</v>
      </c>
      <c r="J133" s="30">
        <v>0.42</v>
      </c>
      <c r="K133" s="25"/>
      <c r="L133" s="25"/>
      <c r="M133" s="31">
        <f t="shared" si="1"/>
        <v>0</v>
      </c>
      <c r="N133" s="83"/>
    </row>
    <row r="134" spans="2:14" ht="15" customHeight="1" outlineLevel="4" x14ac:dyDescent="0.25">
      <c r="B134" s="9">
        <v>6</v>
      </c>
      <c r="C134" s="3" t="s">
        <v>227</v>
      </c>
      <c r="D134" s="178" t="s">
        <v>228</v>
      </c>
      <c r="E134" s="178"/>
      <c r="F134" s="178"/>
      <c r="G134" s="178"/>
      <c r="H134" s="178"/>
      <c r="I134" s="25">
        <v>0.1</v>
      </c>
      <c r="J134" s="30">
        <v>0.12</v>
      </c>
      <c r="K134" s="25"/>
      <c r="L134" s="25"/>
      <c r="M134" s="31">
        <f t="shared" si="1"/>
        <v>0</v>
      </c>
      <c r="N134" s="83"/>
    </row>
    <row r="135" spans="2:14" ht="15" customHeight="1" outlineLevel="4" x14ac:dyDescent="0.25">
      <c r="B135" s="9">
        <v>6</v>
      </c>
      <c r="C135" s="3" t="s">
        <v>229</v>
      </c>
      <c r="D135" s="178" t="s">
        <v>230</v>
      </c>
      <c r="E135" s="178"/>
      <c r="F135" s="178"/>
      <c r="G135" s="178"/>
      <c r="H135" s="178"/>
      <c r="I135" s="25">
        <v>0.3</v>
      </c>
      <c r="J135" s="30">
        <v>0.36</v>
      </c>
      <c r="K135" s="25"/>
      <c r="L135" s="25"/>
      <c r="M135" s="31">
        <f t="shared" si="1"/>
        <v>0</v>
      </c>
      <c r="N135" s="83"/>
    </row>
    <row r="136" spans="2:14" ht="15" customHeight="1" outlineLevel="3" x14ac:dyDescent="0.25">
      <c r="B136" s="11">
        <v>4</v>
      </c>
      <c r="C136" s="5" t="s">
        <v>231</v>
      </c>
      <c r="D136" s="177" t="s">
        <v>232</v>
      </c>
      <c r="E136" s="177"/>
      <c r="F136" s="177"/>
      <c r="G136" s="177"/>
      <c r="H136" s="177"/>
      <c r="I136" s="27">
        <v>0.5</v>
      </c>
      <c r="J136" s="34">
        <v>12.5</v>
      </c>
      <c r="K136" s="27">
        <f>(J137*K137+K151*J151+K159*J159)/J136</f>
        <v>0</v>
      </c>
      <c r="L136" s="27"/>
      <c r="M136" s="35">
        <f t="shared" si="1"/>
        <v>0</v>
      </c>
      <c r="N136" s="83"/>
    </row>
    <row r="137" spans="2:14" ht="15" customHeight="1" outlineLevel="4" x14ac:dyDescent="0.25">
      <c r="B137" s="12">
        <v>5</v>
      </c>
      <c r="C137" s="6" t="s">
        <v>233</v>
      </c>
      <c r="D137" s="180" t="s">
        <v>174</v>
      </c>
      <c r="E137" s="180"/>
      <c r="F137" s="180"/>
      <c r="G137" s="180"/>
      <c r="H137" s="180"/>
      <c r="I137" s="28">
        <v>0.4</v>
      </c>
      <c r="J137" s="36">
        <v>5</v>
      </c>
      <c r="K137" s="28"/>
      <c r="L137" s="28"/>
      <c r="M137" s="37">
        <f t="shared" ref="M137:M200" si="2">L137-K137</f>
        <v>0</v>
      </c>
      <c r="N137" s="83"/>
    </row>
    <row r="138" spans="2:14" ht="15" customHeight="1" outlineLevel="5" x14ac:dyDescent="0.25">
      <c r="B138" s="9">
        <v>6</v>
      </c>
      <c r="C138" s="3" t="s">
        <v>234</v>
      </c>
      <c r="D138" s="178" t="s">
        <v>235</v>
      </c>
      <c r="E138" s="178"/>
      <c r="F138" s="178"/>
      <c r="G138" s="178"/>
      <c r="H138" s="178"/>
      <c r="I138" s="25">
        <v>0.12</v>
      </c>
      <c r="J138" s="30">
        <v>0.6</v>
      </c>
      <c r="K138" s="25"/>
      <c r="L138" s="25"/>
      <c r="M138" s="31">
        <f t="shared" si="2"/>
        <v>0</v>
      </c>
      <c r="N138" s="83"/>
    </row>
    <row r="139" spans="2:14" ht="15" customHeight="1" outlineLevel="5" x14ac:dyDescent="0.25">
      <c r="B139" s="9">
        <v>6</v>
      </c>
      <c r="C139" s="3" t="s">
        <v>236</v>
      </c>
      <c r="D139" s="178" t="s">
        <v>237</v>
      </c>
      <c r="E139" s="178"/>
      <c r="F139" s="178"/>
      <c r="G139" s="178"/>
      <c r="H139" s="178"/>
      <c r="I139" s="25">
        <v>0.27</v>
      </c>
      <c r="J139" s="30">
        <v>1.35</v>
      </c>
      <c r="K139" s="25"/>
      <c r="L139" s="25"/>
      <c r="M139" s="31">
        <f t="shared" si="2"/>
        <v>0</v>
      </c>
      <c r="N139" s="83"/>
    </row>
    <row r="140" spans="2:14" ht="15" customHeight="1" outlineLevel="5" x14ac:dyDescent="0.25">
      <c r="B140" s="9">
        <v>6</v>
      </c>
      <c r="C140" s="3" t="s">
        <v>238</v>
      </c>
      <c r="D140" s="178" t="s">
        <v>239</v>
      </c>
      <c r="E140" s="178"/>
      <c r="F140" s="178"/>
      <c r="G140" s="178"/>
      <c r="H140" s="178"/>
      <c r="I140" s="25">
        <v>0.05</v>
      </c>
      <c r="J140" s="30">
        <v>0.25</v>
      </c>
      <c r="K140" s="25"/>
      <c r="L140" s="25"/>
      <c r="M140" s="31">
        <f t="shared" si="2"/>
        <v>0</v>
      </c>
      <c r="N140" s="83"/>
    </row>
    <row r="141" spans="2:14" ht="15" customHeight="1" outlineLevel="5" x14ac:dyDescent="0.25">
      <c r="B141" s="9">
        <v>6</v>
      </c>
      <c r="C141" s="3" t="s">
        <v>240</v>
      </c>
      <c r="D141" s="178" t="s">
        <v>241</v>
      </c>
      <c r="E141" s="178"/>
      <c r="F141" s="178"/>
      <c r="G141" s="178"/>
      <c r="H141" s="178"/>
      <c r="I141" s="25">
        <v>0.05</v>
      </c>
      <c r="J141" s="30">
        <v>0.25</v>
      </c>
      <c r="K141" s="25"/>
      <c r="L141" s="25"/>
      <c r="M141" s="31">
        <f t="shared" si="2"/>
        <v>0</v>
      </c>
      <c r="N141" s="83"/>
    </row>
    <row r="142" spans="2:14" ht="15.6" outlineLevel="5" x14ac:dyDescent="0.25">
      <c r="B142" s="9">
        <v>6</v>
      </c>
      <c r="C142" s="3" t="s">
        <v>242</v>
      </c>
      <c r="D142" s="178" t="s">
        <v>243</v>
      </c>
      <c r="E142" s="178"/>
      <c r="F142" s="178"/>
      <c r="G142" s="178"/>
      <c r="H142" s="178"/>
      <c r="I142" s="25">
        <v>0.1</v>
      </c>
      <c r="J142" s="30">
        <v>0.5</v>
      </c>
      <c r="K142" s="25"/>
      <c r="L142" s="25"/>
      <c r="M142" s="31">
        <f t="shared" si="2"/>
        <v>0</v>
      </c>
      <c r="N142" s="83"/>
    </row>
    <row r="143" spans="2:14" ht="15.6" outlineLevel="5" x14ac:dyDescent="0.25">
      <c r="B143" s="9">
        <v>6</v>
      </c>
      <c r="C143" s="3" t="s">
        <v>244</v>
      </c>
      <c r="D143" s="178" t="s">
        <v>245</v>
      </c>
      <c r="E143" s="178"/>
      <c r="F143" s="178"/>
      <c r="G143" s="178"/>
      <c r="H143" s="178"/>
      <c r="I143" s="25">
        <v>0.03</v>
      </c>
      <c r="J143" s="30">
        <v>0.15</v>
      </c>
      <c r="K143" s="25"/>
      <c r="L143" s="25"/>
      <c r="M143" s="31">
        <f t="shared" si="2"/>
        <v>0</v>
      </c>
      <c r="N143" s="83"/>
    </row>
    <row r="144" spans="2:14" ht="15.6" outlineLevel="5" x14ac:dyDescent="0.25">
      <c r="B144" s="9">
        <v>6</v>
      </c>
      <c r="C144" s="3" t="s">
        <v>246</v>
      </c>
      <c r="D144" s="178" t="s">
        <v>247</v>
      </c>
      <c r="E144" s="178"/>
      <c r="F144" s="178"/>
      <c r="G144" s="178"/>
      <c r="H144" s="178"/>
      <c r="I144" s="25">
        <v>7.0000000000000007E-2</v>
      </c>
      <c r="J144" s="30">
        <v>0.35000000000000003</v>
      </c>
      <c r="K144" s="25"/>
      <c r="L144" s="25"/>
      <c r="M144" s="31">
        <f t="shared" si="2"/>
        <v>0</v>
      </c>
      <c r="N144" s="83"/>
    </row>
    <row r="145" spans="2:14" ht="15.6" outlineLevel="5" x14ac:dyDescent="0.25">
      <c r="B145" s="9">
        <v>6</v>
      </c>
      <c r="C145" s="3" t="s">
        <v>248</v>
      </c>
      <c r="D145" s="178" t="s">
        <v>249</v>
      </c>
      <c r="E145" s="178"/>
      <c r="F145" s="178"/>
      <c r="G145" s="178"/>
      <c r="H145" s="178"/>
      <c r="I145" s="25">
        <v>0.03</v>
      </c>
      <c r="J145" s="30">
        <v>0.15</v>
      </c>
      <c r="K145" s="25"/>
      <c r="L145" s="25"/>
      <c r="M145" s="31">
        <f t="shared" si="2"/>
        <v>0</v>
      </c>
      <c r="N145" s="83"/>
    </row>
    <row r="146" spans="2:14" ht="15.6" outlineLevel="5" x14ac:dyDescent="0.25">
      <c r="B146" s="9">
        <v>6</v>
      </c>
      <c r="C146" s="3" t="s">
        <v>250</v>
      </c>
      <c r="D146" s="178" t="s">
        <v>251</v>
      </c>
      <c r="E146" s="178"/>
      <c r="F146" s="178"/>
      <c r="G146" s="178"/>
      <c r="H146" s="178"/>
      <c r="I146" s="25">
        <v>7.0000000000000007E-2</v>
      </c>
      <c r="J146" s="30">
        <v>0.35000000000000003</v>
      </c>
      <c r="K146" s="25"/>
      <c r="L146" s="25"/>
      <c r="M146" s="31">
        <f t="shared" si="2"/>
        <v>0</v>
      </c>
      <c r="N146" s="83"/>
    </row>
    <row r="147" spans="2:14" ht="14.4" customHeight="1" outlineLevel="5" x14ac:dyDescent="0.25">
      <c r="B147" s="9">
        <v>6</v>
      </c>
      <c r="C147" s="3" t="s">
        <v>252</v>
      </c>
      <c r="D147" s="178" t="s">
        <v>253</v>
      </c>
      <c r="E147" s="178"/>
      <c r="F147" s="178"/>
      <c r="G147" s="178"/>
      <c r="H147" s="178"/>
      <c r="I147" s="25">
        <v>0.03</v>
      </c>
      <c r="J147" s="30">
        <v>0.15</v>
      </c>
      <c r="K147" s="25"/>
      <c r="L147" s="25"/>
      <c r="M147" s="31">
        <f t="shared" si="2"/>
        <v>0</v>
      </c>
      <c r="N147" s="83"/>
    </row>
    <row r="148" spans="2:14" ht="14.4" customHeight="1" outlineLevel="5" x14ac:dyDescent="0.25">
      <c r="B148" s="9">
        <v>6</v>
      </c>
      <c r="C148" s="3" t="s">
        <v>254</v>
      </c>
      <c r="D148" s="178" t="s">
        <v>255</v>
      </c>
      <c r="E148" s="178"/>
      <c r="F148" s="178"/>
      <c r="G148" s="178"/>
      <c r="H148" s="178"/>
      <c r="I148" s="25">
        <v>0.08</v>
      </c>
      <c r="J148" s="30">
        <v>0.4</v>
      </c>
      <c r="K148" s="25"/>
      <c r="L148" s="25"/>
      <c r="M148" s="31">
        <f t="shared" si="2"/>
        <v>0</v>
      </c>
      <c r="N148" s="83"/>
    </row>
    <row r="149" spans="2:14" ht="14.4" customHeight="1" outlineLevel="5" x14ac:dyDescent="0.25">
      <c r="B149" s="9">
        <v>6</v>
      </c>
      <c r="C149" s="3" t="s">
        <v>256</v>
      </c>
      <c r="D149" s="178" t="s">
        <v>257</v>
      </c>
      <c r="E149" s="178"/>
      <c r="F149" s="178"/>
      <c r="G149" s="178"/>
      <c r="H149" s="178"/>
      <c r="I149" s="25">
        <v>0.03</v>
      </c>
      <c r="J149" s="30">
        <v>0.15</v>
      </c>
      <c r="K149" s="25"/>
      <c r="L149" s="25"/>
      <c r="M149" s="31">
        <f t="shared" si="2"/>
        <v>0</v>
      </c>
      <c r="N149" s="83"/>
    </row>
    <row r="150" spans="2:14" ht="14.4" customHeight="1" outlineLevel="5" x14ac:dyDescent="0.25">
      <c r="B150" s="9">
        <v>6</v>
      </c>
      <c r="C150" s="3" t="s">
        <v>258</v>
      </c>
      <c r="D150" s="178" t="s">
        <v>259</v>
      </c>
      <c r="E150" s="178"/>
      <c r="F150" s="178"/>
      <c r="G150" s="178"/>
      <c r="H150" s="178"/>
      <c r="I150" s="25">
        <v>7.0000000000000007E-2</v>
      </c>
      <c r="J150" s="30">
        <v>0.35000000000000003</v>
      </c>
      <c r="K150" s="25"/>
      <c r="L150" s="25"/>
      <c r="M150" s="31">
        <f t="shared" si="2"/>
        <v>0</v>
      </c>
      <c r="N150" s="83"/>
    </row>
    <row r="151" spans="2:14" ht="15.6" outlineLevel="4" x14ac:dyDescent="0.25">
      <c r="B151" s="12">
        <v>5</v>
      </c>
      <c r="C151" s="6" t="s">
        <v>260</v>
      </c>
      <c r="D151" s="180" t="s">
        <v>188</v>
      </c>
      <c r="E151" s="180"/>
      <c r="F151" s="180"/>
      <c r="G151" s="180"/>
      <c r="H151" s="180"/>
      <c r="I151" s="28">
        <v>0.15</v>
      </c>
      <c r="J151" s="36">
        <v>1.875</v>
      </c>
      <c r="K151" s="28"/>
      <c r="L151" s="28"/>
      <c r="M151" s="37">
        <f t="shared" si="2"/>
        <v>0</v>
      </c>
      <c r="N151" s="83"/>
    </row>
    <row r="152" spans="2:14" ht="14.4" customHeight="1" outlineLevel="5" x14ac:dyDescent="0.25">
      <c r="B152" s="9">
        <v>6</v>
      </c>
      <c r="C152" s="3" t="s">
        <v>261</v>
      </c>
      <c r="D152" s="178" t="s">
        <v>262</v>
      </c>
      <c r="E152" s="178"/>
      <c r="F152" s="178"/>
      <c r="G152" s="178"/>
      <c r="H152" s="178"/>
      <c r="I152" s="25">
        <v>0.1</v>
      </c>
      <c r="J152" s="30">
        <v>0.1875</v>
      </c>
      <c r="K152" s="25"/>
      <c r="L152" s="25"/>
      <c r="M152" s="31">
        <f t="shared" si="2"/>
        <v>0</v>
      </c>
      <c r="N152" s="83"/>
    </row>
    <row r="153" spans="2:14" ht="14.4" customHeight="1" outlineLevel="5" x14ac:dyDescent="0.25">
      <c r="B153" s="9">
        <v>6</v>
      </c>
      <c r="C153" s="3" t="s">
        <v>263</v>
      </c>
      <c r="D153" s="178" t="s">
        <v>264</v>
      </c>
      <c r="E153" s="178"/>
      <c r="F153" s="178"/>
      <c r="G153" s="178"/>
      <c r="H153" s="178"/>
      <c r="I153" s="25">
        <v>0.2</v>
      </c>
      <c r="J153" s="30">
        <v>0.375</v>
      </c>
      <c r="K153" s="25"/>
      <c r="L153" s="25"/>
      <c r="M153" s="31">
        <f t="shared" si="2"/>
        <v>0</v>
      </c>
      <c r="N153" s="83"/>
    </row>
    <row r="154" spans="2:14" ht="14.4" customHeight="1" outlineLevel="5" x14ac:dyDescent="0.25">
      <c r="B154" s="9">
        <v>6</v>
      </c>
      <c r="C154" s="3" t="s">
        <v>265</v>
      </c>
      <c r="D154" s="178" t="s">
        <v>266</v>
      </c>
      <c r="E154" s="178"/>
      <c r="F154" s="178"/>
      <c r="G154" s="178"/>
      <c r="H154" s="178"/>
      <c r="I154" s="25">
        <v>0.1</v>
      </c>
      <c r="J154" s="30">
        <v>0.1875</v>
      </c>
      <c r="K154" s="25"/>
      <c r="L154" s="25"/>
      <c r="M154" s="31">
        <f t="shared" si="2"/>
        <v>0</v>
      </c>
      <c r="N154" s="83"/>
    </row>
    <row r="155" spans="2:14" ht="14.4" customHeight="1" outlineLevel="5" x14ac:dyDescent="0.25">
      <c r="B155" s="9">
        <v>6</v>
      </c>
      <c r="C155" s="3" t="s">
        <v>267</v>
      </c>
      <c r="D155" s="178" t="s">
        <v>268</v>
      </c>
      <c r="E155" s="178"/>
      <c r="F155" s="178"/>
      <c r="G155" s="178"/>
      <c r="H155" s="178"/>
      <c r="I155" s="25">
        <v>0.2</v>
      </c>
      <c r="J155" s="30">
        <v>0.375</v>
      </c>
      <c r="K155" s="25"/>
      <c r="L155" s="25"/>
      <c r="M155" s="31">
        <f t="shared" si="2"/>
        <v>0</v>
      </c>
      <c r="N155" s="83"/>
    </row>
    <row r="156" spans="2:14" ht="14.4" customHeight="1" outlineLevel="5" x14ac:dyDescent="0.25">
      <c r="B156" s="9">
        <v>6</v>
      </c>
      <c r="C156" s="3" t="s">
        <v>269</v>
      </c>
      <c r="D156" s="178" t="s">
        <v>239</v>
      </c>
      <c r="E156" s="178"/>
      <c r="F156" s="178"/>
      <c r="G156" s="178"/>
      <c r="H156" s="178"/>
      <c r="I156" s="25">
        <v>0.1</v>
      </c>
      <c r="J156" s="30">
        <v>0.1875</v>
      </c>
      <c r="K156" s="25"/>
      <c r="L156" s="25"/>
      <c r="M156" s="31">
        <f t="shared" si="2"/>
        <v>0</v>
      </c>
      <c r="N156" s="83"/>
    </row>
    <row r="157" spans="2:14" ht="14.4" customHeight="1" outlineLevel="5" x14ac:dyDescent="0.25">
      <c r="B157" s="9">
        <v>6</v>
      </c>
      <c r="C157" s="3" t="s">
        <v>270</v>
      </c>
      <c r="D157" s="178" t="s">
        <v>271</v>
      </c>
      <c r="E157" s="178"/>
      <c r="F157" s="178"/>
      <c r="G157" s="178"/>
      <c r="H157" s="178"/>
      <c r="I157" s="25">
        <v>0.1</v>
      </c>
      <c r="J157" s="30">
        <v>0.1875</v>
      </c>
      <c r="K157" s="25"/>
      <c r="L157" s="25"/>
      <c r="M157" s="31">
        <f t="shared" si="2"/>
        <v>0</v>
      </c>
      <c r="N157" s="83"/>
    </row>
    <row r="158" spans="2:14" ht="14.4" customHeight="1" outlineLevel="5" x14ac:dyDescent="0.25">
      <c r="B158" s="9">
        <v>6</v>
      </c>
      <c r="C158" s="3" t="s">
        <v>272</v>
      </c>
      <c r="D158" s="178" t="s">
        <v>273</v>
      </c>
      <c r="E158" s="178"/>
      <c r="F158" s="178"/>
      <c r="G158" s="178"/>
      <c r="H158" s="178"/>
      <c r="I158" s="25">
        <v>0.2</v>
      </c>
      <c r="J158" s="30">
        <v>0.375</v>
      </c>
      <c r="K158" s="25"/>
      <c r="L158" s="25"/>
      <c r="M158" s="31">
        <f t="shared" si="2"/>
        <v>0</v>
      </c>
      <c r="N158" s="83"/>
    </row>
    <row r="159" spans="2:14" ht="15.6" outlineLevel="4" x14ac:dyDescent="0.25">
      <c r="B159" s="12">
        <v>5</v>
      </c>
      <c r="C159" s="6" t="s">
        <v>274</v>
      </c>
      <c r="D159" s="180" t="s">
        <v>275</v>
      </c>
      <c r="E159" s="180"/>
      <c r="F159" s="180"/>
      <c r="G159" s="180"/>
      <c r="H159" s="180"/>
      <c r="I159" s="28">
        <v>0.45</v>
      </c>
      <c r="J159" s="36">
        <v>5.625</v>
      </c>
      <c r="K159" s="28"/>
      <c r="L159" s="28"/>
      <c r="M159" s="37">
        <f t="shared" si="2"/>
        <v>0</v>
      </c>
      <c r="N159" s="83"/>
    </row>
    <row r="160" spans="2:14" ht="14.4" customHeight="1" outlineLevel="5" x14ac:dyDescent="0.25">
      <c r="B160" s="9">
        <v>6</v>
      </c>
      <c r="C160" s="3" t="s">
        <v>276</v>
      </c>
      <c r="D160" s="178" t="s">
        <v>277</v>
      </c>
      <c r="E160" s="178"/>
      <c r="F160" s="178"/>
      <c r="G160" s="178"/>
      <c r="H160" s="178"/>
      <c r="I160" s="25">
        <v>0.15</v>
      </c>
      <c r="J160" s="30">
        <v>0.84375</v>
      </c>
      <c r="K160" s="25"/>
      <c r="L160" s="25"/>
      <c r="M160" s="31">
        <f t="shared" si="2"/>
        <v>0</v>
      </c>
      <c r="N160" s="83"/>
    </row>
    <row r="161" spans="2:14" ht="14.4" customHeight="1" outlineLevel="5" x14ac:dyDescent="0.25">
      <c r="B161" s="9">
        <v>6</v>
      </c>
      <c r="C161" s="3" t="s">
        <v>278</v>
      </c>
      <c r="D161" s="178" t="s">
        <v>279</v>
      </c>
      <c r="E161" s="178"/>
      <c r="F161" s="178"/>
      <c r="G161" s="178"/>
      <c r="H161" s="178"/>
      <c r="I161" s="25">
        <v>0.1</v>
      </c>
      <c r="J161" s="30">
        <v>0.5625</v>
      </c>
      <c r="K161" s="25"/>
      <c r="L161" s="25"/>
      <c r="M161" s="31">
        <f t="shared" si="2"/>
        <v>0</v>
      </c>
      <c r="N161" s="83"/>
    </row>
    <row r="162" spans="2:14" ht="14.4" customHeight="1" outlineLevel="5" x14ac:dyDescent="0.25">
      <c r="B162" s="9">
        <v>6</v>
      </c>
      <c r="C162" s="3" t="s">
        <v>280</v>
      </c>
      <c r="D162" s="178" t="s">
        <v>281</v>
      </c>
      <c r="E162" s="178"/>
      <c r="F162" s="178"/>
      <c r="G162" s="178"/>
      <c r="H162" s="178"/>
      <c r="I162" s="25">
        <v>0.3</v>
      </c>
      <c r="J162" s="30">
        <v>1.6875</v>
      </c>
      <c r="K162" s="25"/>
      <c r="L162" s="25"/>
      <c r="M162" s="31">
        <f t="shared" si="2"/>
        <v>0</v>
      </c>
      <c r="N162" s="83"/>
    </row>
    <row r="163" spans="2:14" ht="15.6" outlineLevel="5" x14ac:dyDescent="0.25">
      <c r="B163" s="9">
        <v>6</v>
      </c>
      <c r="C163" s="3" t="s">
        <v>282</v>
      </c>
      <c r="D163" s="178" t="s">
        <v>283</v>
      </c>
      <c r="E163" s="178"/>
      <c r="F163" s="178"/>
      <c r="G163" s="178"/>
      <c r="H163" s="178"/>
      <c r="I163" s="25">
        <v>0.05</v>
      </c>
      <c r="J163" s="30">
        <v>0.28125</v>
      </c>
      <c r="K163" s="25"/>
      <c r="L163" s="25"/>
      <c r="M163" s="31">
        <f t="shared" si="2"/>
        <v>0</v>
      </c>
      <c r="N163" s="83"/>
    </row>
    <row r="164" spans="2:14" ht="15.6" outlineLevel="5" x14ac:dyDescent="0.25">
      <c r="B164" s="9">
        <v>6</v>
      </c>
      <c r="C164" s="3" t="s">
        <v>284</v>
      </c>
      <c r="D164" s="178" t="s">
        <v>285</v>
      </c>
      <c r="E164" s="178"/>
      <c r="F164" s="178"/>
      <c r="G164" s="178"/>
      <c r="H164" s="178"/>
      <c r="I164" s="25">
        <v>0.02</v>
      </c>
      <c r="J164" s="30">
        <v>0.1125</v>
      </c>
      <c r="K164" s="25"/>
      <c r="L164" s="25"/>
      <c r="M164" s="31">
        <f t="shared" si="2"/>
        <v>0</v>
      </c>
      <c r="N164" s="83"/>
    </row>
    <row r="165" spans="2:14" ht="14.4" customHeight="1" outlineLevel="5" x14ac:dyDescent="0.25">
      <c r="B165" s="9">
        <v>6</v>
      </c>
      <c r="C165" s="3" t="s">
        <v>286</v>
      </c>
      <c r="D165" s="178" t="s">
        <v>287</v>
      </c>
      <c r="E165" s="178"/>
      <c r="F165" s="178"/>
      <c r="G165" s="178"/>
      <c r="H165" s="178"/>
      <c r="I165" s="25">
        <v>0.05</v>
      </c>
      <c r="J165" s="30">
        <v>0.28125</v>
      </c>
      <c r="K165" s="25"/>
      <c r="L165" s="25"/>
      <c r="M165" s="31">
        <f t="shared" si="2"/>
        <v>0</v>
      </c>
      <c r="N165" s="83"/>
    </row>
    <row r="166" spans="2:14" ht="14.4" customHeight="1" outlineLevel="5" x14ac:dyDescent="0.25">
      <c r="B166" s="9">
        <v>6</v>
      </c>
      <c r="C166" s="3" t="s">
        <v>288</v>
      </c>
      <c r="D166" s="178" t="s">
        <v>289</v>
      </c>
      <c r="E166" s="178"/>
      <c r="F166" s="178"/>
      <c r="G166" s="178"/>
      <c r="H166" s="178"/>
      <c r="I166" s="25">
        <v>0.1</v>
      </c>
      <c r="J166" s="30">
        <v>0.5625</v>
      </c>
      <c r="K166" s="25"/>
      <c r="L166" s="25"/>
      <c r="M166" s="31">
        <f t="shared" si="2"/>
        <v>0</v>
      </c>
      <c r="N166" s="83"/>
    </row>
    <row r="167" spans="2:14" ht="14.4" customHeight="1" outlineLevel="5" x14ac:dyDescent="0.25">
      <c r="B167" s="9">
        <v>6</v>
      </c>
      <c r="C167" s="3" t="s">
        <v>290</v>
      </c>
      <c r="D167" s="178" t="s">
        <v>291</v>
      </c>
      <c r="E167" s="178"/>
      <c r="F167" s="178"/>
      <c r="G167" s="178"/>
      <c r="H167" s="178"/>
      <c r="I167" s="25">
        <v>0.05</v>
      </c>
      <c r="J167" s="30">
        <v>0.28125</v>
      </c>
      <c r="K167" s="25"/>
      <c r="L167" s="25"/>
      <c r="M167" s="31">
        <f t="shared" si="2"/>
        <v>0</v>
      </c>
      <c r="N167" s="83"/>
    </row>
    <row r="168" spans="2:14" ht="15.6" outlineLevel="5" x14ac:dyDescent="0.25">
      <c r="B168" s="9">
        <v>6</v>
      </c>
      <c r="C168" s="3" t="s">
        <v>292</v>
      </c>
      <c r="D168" s="178" t="s">
        <v>293</v>
      </c>
      <c r="E168" s="178"/>
      <c r="F168" s="178"/>
      <c r="G168" s="178"/>
      <c r="H168" s="178"/>
      <c r="I168" s="25">
        <v>0.1</v>
      </c>
      <c r="J168" s="30">
        <v>0.5625</v>
      </c>
      <c r="K168" s="25"/>
      <c r="L168" s="25"/>
      <c r="M168" s="31">
        <f t="shared" si="2"/>
        <v>0</v>
      </c>
      <c r="N168" s="83"/>
    </row>
    <row r="169" spans="2:14" ht="14.4" customHeight="1" outlineLevel="5" x14ac:dyDescent="0.25">
      <c r="B169" s="9">
        <v>6</v>
      </c>
      <c r="C169" s="3" t="s">
        <v>294</v>
      </c>
      <c r="D169" s="178" t="s">
        <v>295</v>
      </c>
      <c r="E169" s="178"/>
      <c r="F169" s="178"/>
      <c r="G169" s="178"/>
      <c r="H169" s="178"/>
      <c r="I169" s="25">
        <v>0.02</v>
      </c>
      <c r="J169" s="30">
        <v>0.1125</v>
      </c>
      <c r="K169" s="25"/>
      <c r="L169" s="25"/>
      <c r="M169" s="31">
        <f t="shared" si="2"/>
        <v>0</v>
      </c>
      <c r="N169" s="83"/>
    </row>
    <row r="170" spans="2:14" ht="14.4" customHeight="1" outlineLevel="5" x14ac:dyDescent="0.25">
      <c r="B170" s="9">
        <v>6</v>
      </c>
      <c r="C170" s="3" t="s">
        <v>296</v>
      </c>
      <c r="D170" s="178" t="s">
        <v>297</v>
      </c>
      <c r="E170" s="178"/>
      <c r="F170" s="178"/>
      <c r="G170" s="178"/>
      <c r="H170" s="178"/>
      <c r="I170" s="25">
        <v>0.04</v>
      </c>
      <c r="J170" s="30">
        <v>0.22500000000000001</v>
      </c>
      <c r="K170" s="25"/>
      <c r="L170" s="25"/>
      <c r="M170" s="31">
        <f t="shared" si="2"/>
        <v>0</v>
      </c>
      <c r="N170" s="83"/>
    </row>
    <row r="171" spans="2:14" ht="14.4" customHeight="1" outlineLevel="5" x14ac:dyDescent="0.25">
      <c r="B171" s="9">
        <v>6</v>
      </c>
      <c r="C171" s="3" t="s">
        <v>298</v>
      </c>
      <c r="D171" s="178" t="s">
        <v>299</v>
      </c>
      <c r="E171" s="178"/>
      <c r="F171" s="178"/>
      <c r="G171" s="178"/>
      <c r="H171" s="178"/>
      <c r="I171" s="25">
        <v>0.02</v>
      </c>
      <c r="J171" s="30">
        <v>0.1125</v>
      </c>
      <c r="K171" s="25"/>
      <c r="L171" s="25"/>
      <c r="M171" s="31">
        <f t="shared" si="2"/>
        <v>0</v>
      </c>
      <c r="N171" s="83"/>
    </row>
    <row r="172" spans="2:14" ht="15.6" outlineLevel="3" x14ac:dyDescent="0.25">
      <c r="B172" s="11">
        <v>4</v>
      </c>
      <c r="C172" s="5" t="s">
        <v>300</v>
      </c>
      <c r="D172" s="177" t="s">
        <v>301</v>
      </c>
      <c r="E172" s="177"/>
      <c r="F172" s="177"/>
      <c r="G172" s="177"/>
      <c r="H172" s="177"/>
      <c r="I172" s="27">
        <v>0.05</v>
      </c>
      <c r="J172" s="34">
        <v>1.25</v>
      </c>
      <c r="K172" s="27"/>
      <c r="L172" s="27"/>
      <c r="M172" s="35">
        <f t="shared" si="2"/>
        <v>0</v>
      </c>
      <c r="N172" s="83"/>
    </row>
    <row r="173" spans="2:14" ht="15.6" outlineLevel="4" x14ac:dyDescent="0.25">
      <c r="B173" s="9">
        <v>5</v>
      </c>
      <c r="C173" s="3" t="s">
        <v>302</v>
      </c>
      <c r="D173" s="178" t="s">
        <v>303</v>
      </c>
      <c r="E173" s="178"/>
      <c r="F173" s="178"/>
      <c r="G173" s="178"/>
      <c r="H173" s="178"/>
      <c r="I173" s="25">
        <v>1</v>
      </c>
      <c r="J173" s="30">
        <v>1.25</v>
      </c>
      <c r="K173" s="25"/>
      <c r="L173" s="25"/>
      <c r="M173" s="31">
        <f t="shared" si="2"/>
        <v>0</v>
      </c>
      <c r="N173" s="83"/>
    </row>
    <row r="174" spans="2:14" ht="15.6" outlineLevel="3" x14ac:dyDescent="0.25">
      <c r="B174" s="11">
        <v>4</v>
      </c>
      <c r="C174" s="5" t="s">
        <v>304</v>
      </c>
      <c r="D174" s="177" t="s">
        <v>305</v>
      </c>
      <c r="E174" s="177"/>
      <c r="F174" s="177"/>
      <c r="G174" s="177"/>
      <c r="H174" s="177"/>
      <c r="I174" s="27">
        <v>0.05</v>
      </c>
      <c r="J174" s="34">
        <v>1.25</v>
      </c>
      <c r="K174" s="27"/>
      <c r="L174" s="27"/>
      <c r="M174" s="35">
        <f t="shared" si="2"/>
        <v>0</v>
      </c>
      <c r="N174" s="83"/>
    </row>
    <row r="175" spans="2:14" ht="15.6" outlineLevel="4" x14ac:dyDescent="0.25">
      <c r="B175" s="9">
        <v>5</v>
      </c>
      <c r="C175" s="3" t="s">
        <v>306</v>
      </c>
      <c r="D175" s="178" t="s">
        <v>307</v>
      </c>
      <c r="E175" s="178"/>
      <c r="F175" s="178"/>
      <c r="G175" s="178"/>
      <c r="H175" s="178"/>
      <c r="I175" s="25">
        <v>0.5</v>
      </c>
      <c r="J175" s="30">
        <v>0.625</v>
      </c>
      <c r="K175" s="25"/>
      <c r="L175" s="25"/>
      <c r="M175" s="31">
        <f t="shared" si="2"/>
        <v>0</v>
      </c>
      <c r="N175" s="83"/>
    </row>
    <row r="176" spans="2:14" ht="15.6" outlineLevel="4" x14ac:dyDescent="0.25">
      <c r="B176" s="9">
        <v>5</v>
      </c>
      <c r="C176" s="3" t="s">
        <v>308</v>
      </c>
      <c r="D176" s="178" t="s">
        <v>309</v>
      </c>
      <c r="E176" s="178"/>
      <c r="F176" s="178"/>
      <c r="G176" s="178"/>
      <c r="H176" s="178"/>
      <c r="I176" s="25">
        <v>0.5</v>
      </c>
      <c r="J176" s="30">
        <v>0.625</v>
      </c>
      <c r="K176" s="25"/>
      <c r="L176" s="25"/>
      <c r="M176" s="31">
        <f t="shared" si="2"/>
        <v>0</v>
      </c>
      <c r="N176" s="83"/>
    </row>
    <row r="177" spans="2:14" ht="15.6" outlineLevel="2" x14ac:dyDescent="0.25">
      <c r="B177" s="10">
        <v>3</v>
      </c>
      <c r="C177" s="4" t="s">
        <v>310</v>
      </c>
      <c r="D177" s="181" t="s">
        <v>170</v>
      </c>
      <c r="E177" s="181"/>
      <c r="F177" s="181"/>
      <c r="G177" s="181"/>
      <c r="H177" s="181"/>
      <c r="I177" s="26">
        <v>0.5</v>
      </c>
      <c r="J177" s="32">
        <v>25</v>
      </c>
      <c r="K177" s="26">
        <f>(K219*J219+K255*J255+K257*J257+J178*K178)/J177</f>
        <v>7.0000000000000007E-2</v>
      </c>
      <c r="L177" s="26"/>
      <c r="M177" s="33">
        <f t="shared" si="2"/>
        <v>-7.0000000000000007E-2</v>
      </c>
      <c r="N177" s="83"/>
    </row>
    <row r="178" spans="2:14" ht="15.6" outlineLevel="3" x14ac:dyDescent="0.25">
      <c r="B178" s="11">
        <v>4</v>
      </c>
      <c r="C178" s="5" t="s">
        <v>311</v>
      </c>
      <c r="D178" s="177" t="s">
        <v>172</v>
      </c>
      <c r="E178" s="177"/>
      <c r="F178" s="177"/>
      <c r="G178" s="177"/>
      <c r="H178" s="177"/>
      <c r="I178" s="27">
        <v>0.4</v>
      </c>
      <c r="J178" s="34">
        <v>10</v>
      </c>
      <c r="K178" s="27">
        <f>(J179*K179+K186*J186+K193*J193+K207*J207+K200*J200+K212*J212)/J178</f>
        <v>0.17499999999999999</v>
      </c>
      <c r="L178" s="27"/>
      <c r="M178" s="35">
        <f t="shared" si="2"/>
        <v>-0.17499999999999999</v>
      </c>
      <c r="N178" s="83"/>
    </row>
    <row r="179" spans="2:14" ht="15.6" outlineLevel="4" x14ac:dyDescent="0.25">
      <c r="B179" s="12">
        <v>5</v>
      </c>
      <c r="C179" s="6" t="s">
        <v>312</v>
      </c>
      <c r="D179" s="180" t="s">
        <v>174</v>
      </c>
      <c r="E179" s="180"/>
      <c r="F179" s="180"/>
      <c r="G179" s="180"/>
      <c r="H179" s="180"/>
      <c r="I179" s="28">
        <v>0.35</v>
      </c>
      <c r="J179" s="36">
        <v>3.5</v>
      </c>
      <c r="K179" s="28">
        <f>SUMPRODUCT(K180:K185,J180:J185)/J179</f>
        <v>0.35000000000000003</v>
      </c>
      <c r="L179" s="28"/>
      <c r="M179" s="37">
        <f t="shared" si="2"/>
        <v>-0.35000000000000003</v>
      </c>
      <c r="N179" s="83"/>
    </row>
    <row r="180" spans="2:14" ht="15.6" outlineLevel="5" x14ac:dyDescent="0.25">
      <c r="B180" s="9">
        <v>6</v>
      </c>
      <c r="C180" s="3" t="s">
        <v>313</v>
      </c>
      <c r="D180" s="178" t="s">
        <v>176</v>
      </c>
      <c r="E180" s="178"/>
      <c r="F180" s="178"/>
      <c r="G180" s="178"/>
      <c r="H180" s="178"/>
      <c r="I180" s="25">
        <v>0.1</v>
      </c>
      <c r="J180" s="30">
        <v>0.35000000000000003</v>
      </c>
      <c r="K180" s="25">
        <v>1</v>
      </c>
      <c r="L180" s="25"/>
      <c r="M180" s="31">
        <f t="shared" si="2"/>
        <v>-1</v>
      </c>
      <c r="N180" s="83"/>
    </row>
    <row r="181" spans="2:14" ht="15.6" outlineLevel="5" x14ac:dyDescent="0.25">
      <c r="B181" s="9">
        <v>6</v>
      </c>
      <c r="C181" s="3" t="s">
        <v>314</v>
      </c>
      <c r="D181" s="178" t="s">
        <v>178</v>
      </c>
      <c r="E181" s="178"/>
      <c r="F181" s="178"/>
      <c r="G181" s="178"/>
      <c r="H181" s="178"/>
      <c r="I181" s="25">
        <v>0.1</v>
      </c>
      <c r="J181" s="30">
        <v>0.35000000000000003</v>
      </c>
      <c r="K181" s="25">
        <v>1</v>
      </c>
      <c r="L181" s="25"/>
      <c r="M181" s="31">
        <f t="shared" si="2"/>
        <v>-1</v>
      </c>
      <c r="N181" s="83"/>
    </row>
    <row r="182" spans="2:14" ht="15.6" outlineLevel="5" x14ac:dyDescent="0.25">
      <c r="B182" s="9">
        <v>6</v>
      </c>
      <c r="C182" s="3" t="s">
        <v>315</v>
      </c>
      <c r="D182" s="178" t="s">
        <v>180</v>
      </c>
      <c r="E182" s="178"/>
      <c r="F182" s="178"/>
      <c r="G182" s="178"/>
      <c r="H182" s="178"/>
      <c r="I182" s="25">
        <v>0.15</v>
      </c>
      <c r="J182" s="30">
        <v>0.52500000000000002</v>
      </c>
      <c r="K182" s="25">
        <v>1</v>
      </c>
      <c r="L182" s="25"/>
      <c r="M182" s="31">
        <f t="shared" si="2"/>
        <v>-1</v>
      </c>
      <c r="N182" s="83"/>
    </row>
    <row r="183" spans="2:14" ht="15.6" outlineLevel="5" x14ac:dyDescent="0.25">
      <c r="B183" s="9">
        <v>6</v>
      </c>
      <c r="C183" s="3" t="s">
        <v>316</v>
      </c>
      <c r="D183" s="178" t="s">
        <v>182</v>
      </c>
      <c r="E183" s="178"/>
      <c r="F183" s="178"/>
      <c r="G183" s="178"/>
      <c r="H183" s="178"/>
      <c r="I183" s="25">
        <v>0.25</v>
      </c>
      <c r="J183" s="30">
        <v>0.875</v>
      </c>
      <c r="K183" s="25"/>
      <c r="L183" s="25"/>
      <c r="M183" s="31">
        <f t="shared" si="2"/>
        <v>0</v>
      </c>
      <c r="N183" s="83"/>
    </row>
    <row r="184" spans="2:14" ht="15.6" outlineLevel="5" x14ac:dyDescent="0.25">
      <c r="B184" s="9">
        <v>6</v>
      </c>
      <c r="C184" s="3" t="s">
        <v>317</v>
      </c>
      <c r="D184" s="178" t="s">
        <v>184</v>
      </c>
      <c r="E184" s="178"/>
      <c r="F184" s="178"/>
      <c r="G184" s="178"/>
      <c r="H184" s="178"/>
      <c r="I184" s="25">
        <v>0.35</v>
      </c>
      <c r="J184" s="30">
        <v>1.2249999999999999</v>
      </c>
      <c r="K184" s="25"/>
      <c r="L184" s="25"/>
      <c r="M184" s="31">
        <f t="shared" si="2"/>
        <v>0</v>
      </c>
      <c r="N184" s="83"/>
    </row>
    <row r="185" spans="2:14" ht="15.6" outlineLevel="5" x14ac:dyDescent="0.25">
      <c r="B185" s="9">
        <v>6</v>
      </c>
      <c r="C185" s="3" t="s">
        <v>318</v>
      </c>
      <c r="D185" s="178" t="s">
        <v>186</v>
      </c>
      <c r="E185" s="178"/>
      <c r="F185" s="178"/>
      <c r="G185" s="178"/>
      <c r="H185" s="178"/>
      <c r="I185" s="25">
        <v>0.05</v>
      </c>
      <c r="J185" s="30">
        <v>0.17500000000000002</v>
      </c>
      <c r="K185" s="25"/>
      <c r="L185" s="25"/>
      <c r="M185" s="31">
        <f t="shared" si="2"/>
        <v>0</v>
      </c>
      <c r="N185" s="83"/>
    </row>
    <row r="186" spans="2:14" ht="15.6" outlineLevel="4" x14ac:dyDescent="0.25">
      <c r="B186" s="12">
        <v>5</v>
      </c>
      <c r="C186" s="6" t="s">
        <v>319</v>
      </c>
      <c r="D186" s="180" t="s">
        <v>188</v>
      </c>
      <c r="E186" s="180"/>
      <c r="F186" s="180"/>
      <c r="G186" s="180"/>
      <c r="H186" s="180"/>
      <c r="I186" s="28">
        <v>0.15</v>
      </c>
      <c r="J186" s="36">
        <v>1.5</v>
      </c>
      <c r="K186" s="28">
        <f>SUMPRODUCT(K187:K192,J187:J192)/J186</f>
        <v>0.35000000000000003</v>
      </c>
      <c r="L186" s="28"/>
      <c r="M186" s="37">
        <f t="shared" si="2"/>
        <v>-0.35000000000000003</v>
      </c>
      <c r="N186" s="83"/>
    </row>
    <row r="187" spans="2:14" ht="15.6" outlineLevel="5" x14ac:dyDescent="0.25">
      <c r="B187" s="9">
        <v>6</v>
      </c>
      <c r="C187" s="3" t="s">
        <v>320</v>
      </c>
      <c r="D187" s="178" t="s">
        <v>176</v>
      </c>
      <c r="E187" s="178"/>
      <c r="F187" s="178"/>
      <c r="G187" s="178"/>
      <c r="H187" s="178"/>
      <c r="I187" s="25">
        <v>0.1</v>
      </c>
      <c r="J187" s="30">
        <v>0.15000000000000002</v>
      </c>
      <c r="K187" s="25">
        <v>1</v>
      </c>
      <c r="L187" s="25"/>
      <c r="M187" s="31">
        <f t="shared" si="2"/>
        <v>-1</v>
      </c>
      <c r="N187" s="83"/>
    </row>
    <row r="188" spans="2:14" ht="15.6" outlineLevel="5" x14ac:dyDescent="0.25">
      <c r="B188" s="9">
        <v>6</v>
      </c>
      <c r="C188" s="3" t="s">
        <v>321</v>
      </c>
      <c r="D188" s="178" t="s">
        <v>178</v>
      </c>
      <c r="E188" s="178"/>
      <c r="F188" s="178"/>
      <c r="G188" s="178"/>
      <c r="H188" s="178"/>
      <c r="I188" s="25">
        <v>0.1</v>
      </c>
      <c r="J188" s="30">
        <v>0.15000000000000002</v>
      </c>
      <c r="K188" s="25">
        <v>1</v>
      </c>
      <c r="L188" s="25"/>
      <c r="M188" s="31">
        <f t="shared" si="2"/>
        <v>-1</v>
      </c>
      <c r="N188" s="83"/>
    </row>
    <row r="189" spans="2:14" ht="15.6" outlineLevel="5" x14ac:dyDescent="0.25">
      <c r="B189" s="9">
        <v>6</v>
      </c>
      <c r="C189" s="3" t="s">
        <v>322</v>
      </c>
      <c r="D189" s="178" t="s">
        <v>180</v>
      </c>
      <c r="E189" s="178"/>
      <c r="F189" s="178"/>
      <c r="G189" s="178"/>
      <c r="H189" s="178"/>
      <c r="I189" s="25">
        <v>0.15</v>
      </c>
      <c r="J189" s="30">
        <v>0.22499999999999998</v>
      </c>
      <c r="K189" s="25">
        <v>1</v>
      </c>
      <c r="L189" s="25"/>
      <c r="M189" s="31">
        <f t="shared" si="2"/>
        <v>-1</v>
      </c>
      <c r="N189" s="83"/>
    </row>
    <row r="190" spans="2:14" ht="15.6" outlineLevel="5" x14ac:dyDescent="0.25">
      <c r="B190" s="9">
        <v>6</v>
      </c>
      <c r="C190" s="3" t="s">
        <v>323</v>
      </c>
      <c r="D190" s="178" t="s">
        <v>182</v>
      </c>
      <c r="E190" s="178"/>
      <c r="F190" s="178"/>
      <c r="G190" s="178"/>
      <c r="H190" s="178"/>
      <c r="I190" s="25">
        <v>0.25</v>
      </c>
      <c r="J190" s="30">
        <v>0.375</v>
      </c>
      <c r="K190" s="25"/>
      <c r="L190" s="25"/>
      <c r="M190" s="31">
        <f t="shared" si="2"/>
        <v>0</v>
      </c>
      <c r="N190" s="83"/>
    </row>
    <row r="191" spans="2:14" ht="15.6" outlineLevel="5" x14ac:dyDescent="0.25">
      <c r="B191" s="9">
        <v>6</v>
      </c>
      <c r="C191" s="3" t="s">
        <v>324</v>
      </c>
      <c r="D191" s="178" t="s">
        <v>184</v>
      </c>
      <c r="E191" s="178"/>
      <c r="F191" s="178"/>
      <c r="G191" s="178"/>
      <c r="H191" s="178"/>
      <c r="I191" s="25">
        <v>0.35</v>
      </c>
      <c r="J191" s="30">
        <v>0.52499999999999991</v>
      </c>
      <c r="K191" s="25"/>
      <c r="L191" s="25"/>
      <c r="M191" s="31">
        <f t="shared" si="2"/>
        <v>0</v>
      </c>
      <c r="N191" s="83"/>
    </row>
    <row r="192" spans="2:14" ht="15.6" outlineLevel="5" x14ac:dyDescent="0.25">
      <c r="B192" s="9">
        <v>6</v>
      </c>
      <c r="C192" s="3" t="s">
        <v>325</v>
      </c>
      <c r="D192" s="178" t="s">
        <v>186</v>
      </c>
      <c r="E192" s="178"/>
      <c r="F192" s="178"/>
      <c r="G192" s="178"/>
      <c r="H192" s="178"/>
      <c r="I192" s="25">
        <v>0.05</v>
      </c>
      <c r="J192" s="30">
        <v>7.5000000000000011E-2</v>
      </c>
      <c r="K192" s="25"/>
      <c r="L192" s="25"/>
      <c r="M192" s="31">
        <f t="shared" si="2"/>
        <v>0</v>
      </c>
      <c r="N192" s="83"/>
    </row>
    <row r="193" spans="2:14" ht="15.6" outlineLevel="4" x14ac:dyDescent="0.25">
      <c r="B193" s="12">
        <v>5</v>
      </c>
      <c r="C193" s="6" t="s">
        <v>326</v>
      </c>
      <c r="D193" s="180" t="s">
        <v>196</v>
      </c>
      <c r="E193" s="180"/>
      <c r="F193" s="180"/>
      <c r="G193" s="180"/>
      <c r="H193" s="180"/>
      <c r="I193" s="28">
        <v>0.2</v>
      </c>
      <c r="J193" s="36">
        <v>2</v>
      </c>
      <c r="K193" s="28">
        <f>SUMPRODUCT(K194:K199,J194:J199)/J193</f>
        <v>0</v>
      </c>
      <c r="L193" s="28"/>
      <c r="M193" s="37">
        <f t="shared" si="2"/>
        <v>0</v>
      </c>
      <c r="N193" s="83"/>
    </row>
    <row r="194" spans="2:14" ht="15.6" outlineLevel="5" x14ac:dyDescent="0.25">
      <c r="B194" s="9">
        <v>6</v>
      </c>
      <c r="C194" s="3" t="s">
        <v>327</v>
      </c>
      <c r="D194" s="178" t="s">
        <v>176</v>
      </c>
      <c r="E194" s="178"/>
      <c r="F194" s="178"/>
      <c r="G194" s="178"/>
      <c r="H194" s="178"/>
      <c r="I194" s="25">
        <v>0.1</v>
      </c>
      <c r="J194" s="30">
        <v>0.2</v>
      </c>
      <c r="K194" s="25"/>
      <c r="L194" s="25"/>
      <c r="M194" s="31">
        <f t="shared" si="2"/>
        <v>0</v>
      </c>
      <c r="N194" s="83"/>
    </row>
    <row r="195" spans="2:14" ht="15.6" outlineLevel="5" x14ac:dyDescent="0.25">
      <c r="B195" s="9">
        <v>6</v>
      </c>
      <c r="C195" s="3" t="s">
        <v>328</v>
      </c>
      <c r="D195" s="178" t="s">
        <v>178</v>
      </c>
      <c r="E195" s="178"/>
      <c r="F195" s="178"/>
      <c r="G195" s="178"/>
      <c r="H195" s="178"/>
      <c r="I195" s="25">
        <v>0.1</v>
      </c>
      <c r="J195" s="30">
        <v>0.2</v>
      </c>
      <c r="K195" s="25"/>
      <c r="L195" s="25"/>
      <c r="M195" s="31">
        <f t="shared" si="2"/>
        <v>0</v>
      </c>
      <c r="N195" s="83"/>
    </row>
    <row r="196" spans="2:14" ht="15.6" outlineLevel="5" x14ac:dyDescent="0.25">
      <c r="B196" s="9">
        <v>6</v>
      </c>
      <c r="C196" s="3" t="s">
        <v>329</v>
      </c>
      <c r="D196" s="178" t="s">
        <v>180</v>
      </c>
      <c r="E196" s="178"/>
      <c r="F196" s="178"/>
      <c r="G196" s="178"/>
      <c r="H196" s="178"/>
      <c r="I196" s="25">
        <v>0.15</v>
      </c>
      <c r="J196" s="30">
        <v>0.3</v>
      </c>
      <c r="K196" s="25"/>
      <c r="L196" s="25"/>
      <c r="M196" s="31">
        <f t="shared" si="2"/>
        <v>0</v>
      </c>
      <c r="N196" s="83"/>
    </row>
    <row r="197" spans="2:14" ht="15.6" outlineLevel="5" x14ac:dyDescent="0.25">
      <c r="B197" s="9">
        <v>6</v>
      </c>
      <c r="C197" s="3" t="s">
        <v>330</v>
      </c>
      <c r="D197" s="178" t="s">
        <v>182</v>
      </c>
      <c r="E197" s="178"/>
      <c r="F197" s="178"/>
      <c r="G197" s="178"/>
      <c r="H197" s="178"/>
      <c r="I197" s="25">
        <v>0.25</v>
      </c>
      <c r="J197" s="30">
        <v>0.5</v>
      </c>
      <c r="K197" s="25"/>
      <c r="L197" s="25"/>
      <c r="M197" s="31">
        <f t="shared" si="2"/>
        <v>0</v>
      </c>
      <c r="N197" s="83"/>
    </row>
    <row r="198" spans="2:14" ht="15.6" outlineLevel="5" x14ac:dyDescent="0.25">
      <c r="B198" s="9">
        <v>6</v>
      </c>
      <c r="C198" s="3" t="s">
        <v>331</v>
      </c>
      <c r="D198" s="178" t="s">
        <v>184</v>
      </c>
      <c r="E198" s="178"/>
      <c r="F198" s="178"/>
      <c r="G198" s="178"/>
      <c r="H198" s="178"/>
      <c r="I198" s="25">
        <v>0.35</v>
      </c>
      <c r="J198" s="30">
        <v>0.7</v>
      </c>
      <c r="K198" s="25"/>
      <c r="L198" s="25"/>
      <c r="M198" s="31">
        <f t="shared" si="2"/>
        <v>0</v>
      </c>
      <c r="N198" s="83"/>
    </row>
    <row r="199" spans="2:14" ht="15.6" outlineLevel="5" x14ac:dyDescent="0.25">
      <c r="B199" s="9">
        <v>6</v>
      </c>
      <c r="C199" s="3" t="s">
        <v>332</v>
      </c>
      <c r="D199" s="178" t="s">
        <v>186</v>
      </c>
      <c r="E199" s="178"/>
      <c r="F199" s="178"/>
      <c r="G199" s="178"/>
      <c r="H199" s="178"/>
      <c r="I199" s="25">
        <v>0.05</v>
      </c>
      <c r="J199" s="30">
        <v>0.1</v>
      </c>
      <c r="K199" s="25"/>
      <c r="L199" s="25"/>
      <c r="M199" s="31">
        <f t="shared" si="2"/>
        <v>0</v>
      </c>
      <c r="N199" s="83"/>
    </row>
    <row r="200" spans="2:14" ht="15.6" outlineLevel="4" x14ac:dyDescent="0.25">
      <c r="B200" s="12">
        <v>5</v>
      </c>
      <c r="C200" s="6" t="s">
        <v>333</v>
      </c>
      <c r="D200" s="180" t="s">
        <v>204</v>
      </c>
      <c r="E200" s="180"/>
      <c r="F200" s="180"/>
      <c r="G200" s="180"/>
      <c r="H200" s="180"/>
      <c r="I200" s="28">
        <v>0.1</v>
      </c>
      <c r="J200" s="36">
        <v>1</v>
      </c>
      <c r="K200" s="28">
        <f>SUMPRODUCT(K201:K206,J201:J206)/J200</f>
        <v>0</v>
      </c>
      <c r="L200" s="28"/>
      <c r="M200" s="37">
        <f t="shared" si="2"/>
        <v>0</v>
      </c>
      <c r="N200" s="83"/>
    </row>
    <row r="201" spans="2:14" ht="15.6" outlineLevel="5" x14ac:dyDescent="0.25">
      <c r="B201" s="9">
        <v>6</v>
      </c>
      <c r="C201" s="3" t="s">
        <v>334</v>
      </c>
      <c r="D201" s="178" t="s">
        <v>176</v>
      </c>
      <c r="E201" s="178"/>
      <c r="F201" s="178"/>
      <c r="G201" s="178"/>
      <c r="H201" s="178"/>
      <c r="I201" s="25">
        <v>0.1</v>
      </c>
      <c r="J201" s="30">
        <v>0.1</v>
      </c>
      <c r="K201" s="25"/>
      <c r="L201" s="25"/>
      <c r="M201" s="31">
        <f t="shared" ref="M201:M259" si="3">L201-K201</f>
        <v>0</v>
      </c>
      <c r="N201" s="83"/>
    </row>
    <row r="202" spans="2:14" ht="15.6" outlineLevel="5" x14ac:dyDescent="0.25">
      <c r="B202" s="9">
        <v>6</v>
      </c>
      <c r="C202" s="3" t="s">
        <v>335</v>
      </c>
      <c r="D202" s="178" t="s">
        <v>178</v>
      </c>
      <c r="E202" s="178"/>
      <c r="F202" s="178"/>
      <c r="G202" s="178"/>
      <c r="H202" s="178"/>
      <c r="I202" s="25">
        <v>0.1</v>
      </c>
      <c r="J202" s="30">
        <v>0.1</v>
      </c>
      <c r="K202" s="25"/>
      <c r="L202" s="25"/>
      <c r="M202" s="31">
        <f t="shared" si="3"/>
        <v>0</v>
      </c>
      <c r="N202" s="83"/>
    </row>
    <row r="203" spans="2:14" ht="15.6" outlineLevel="5" x14ac:dyDescent="0.25">
      <c r="B203" s="9">
        <v>6</v>
      </c>
      <c r="C203" s="3" t="s">
        <v>336</v>
      </c>
      <c r="D203" s="178" t="s">
        <v>180</v>
      </c>
      <c r="E203" s="178"/>
      <c r="F203" s="178"/>
      <c r="G203" s="178"/>
      <c r="H203" s="178"/>
      <c r="I203" s="25">
        <v>0.15</v>
      </c>
      <c r="J203" s="30">
        <v>0.15</v>
      </c>
      <c r="K203" s="25"/>
      <c r="L203" s="25"/>
      <c r="M203" s="31">
        <f t="shared" si="3"/>
        <v>0</v>
      </c>
      <c r="N203" s="83"/>
    </row>
    <row r="204" spans="2:14" ht="15.6" outlineLevel="5" x14ac:dyDescent="0.25">
      <c r="B204" s="9">
        <v>6</v>
      </c>
      <c r="C204" s="3" t="s">
        <v>337</v>
      </c>
      <c r="D204" s="178" t="s">
        <v>182</v>
      </c>
      <c r="E204" s="178"/>
      <c r="F204" s="178"/>
      <c r="G204" s="178"/>
      <c r="H204" s="178"/>
      <c r="I204" s="25">
        <v>0.25</v>
      </c>
      <c r="J204" s="30">
        <v>0.25</v>
      </c>
      <c r="K204" s="25"/>
      <c r="L204" s="25"/>
      <c r="M204" s="31">
        <f t="shared" si="3"/>
        <v>0</v>
      </c>
      <c r="N204" s="83"/>
    </row>
    <row r="205" spans="2:14" ht="15.6" outlineLevel="5" x14ac:dyDescent="0.25">
      <c r="B205" s="9">
        <v>6</v>
      </c>
      <c r="C205" s="3" t="s">
        <v>338</v>
      </c>
      <c r="D205" s="178" t="s">
        <v>184</v>
      </c>
      <c r="E205" s="178"/>
      <c r="F205" s="178"/>
      <c r="G205" s="178"/>
      <c r="H205" s="178"/>
      <c r="I205" s="25">
        <v>0.35</v>
      </c>
      <c r="J205" s="30">
        <v>0.35</v>
      </c>
      <c r="K205" s="25"/>
      <c r="L205" s="25"/>
      <c r="M205" s="31">
        <f t="shared" si="3"/>
        <v>0</v>
      </c>
      <c r="N205" s="83"/>
    </row>
    <row r="206" spans="2:14" ht="15.6" outlineLevel="5" x14ac:dyDescent="0.25">
      <c r="B206" s="9">
        <v>6</v>
      </c>
      <c r="C206" s="3" t="s">
        <v>339</v>
      </c>
      <c r="D206" s="178" t="s">
        <v>186</v>
      </c>
      <c r="E206" s="178"/>
      <c r="F206" s="178"/>
      <c r="G206" s="178"/>
      <c r="H206" s="178"/>
      <c r="I206" s="25">
        <v>0.05</v>
      </c>
      <c r="J206" s="30">
        <v>0.05</v>
      </c>
      <c r="K206" s="25"/>
      <c r="L206" s="25"/>
      <c r="M206" s="31">
        <f t="shared" si="3"/>
        <v>0</v>
      </c>
      <c r="N206" s="83"/>
    </row>
    <row r="207" spans="2:14" ht="14.4" customHeight="1" outlineLevel="4" x14ac:dyDescent="0.25">
      <c r="B207" s="12">
        <v>5</v>
      </c>
      <c r="C207" s="6" t="s">
        <v>340</v>
      </c>
      <c r="D207" s="180" t="s">
        <v>212</v>
      </c>
      <c r="E207" s="180"/>
      <c r="F207" s="180"/>
      <c r="G207" s="180"/>
      <c r="H207" s="180"/>
      <c r="I207" s="28">
        <v>0.08</v>
      </c>
      <c r="J207" s="36">
        <v>0.8</v>
      </c>
      <c r="K207" s="28">
        <f>SUMPRODUCT(K208:K211,J208:J211)/J207</f>
        <v>0</v>
      </c>
      <c r="L207" s="28"/>
      <c r="M207" s="37">
        <f t="shared" si="3"/>
        <v>0</v>
      </c>
      <c r="N207" s="83"/>
    </row>
    <row r="208" spans="2:14" ht="15.6" outlineLevel="5" x14ac:dyDescent="0.25">
      <c r="B208" s="9">
        <v>6</v>
      </c>
      <c r="C208" s="3" t="s">
        <v>341</v>
      </c>
      <c r="D208" s="178" t="s">
        <v>214</v>
      </c>
      <c r="E208" s="178"/>
      <c r="F208" s="178"/>
      <c r="G208" s="178"/>
      <c r="H208" s="178"/>
      <c r="I208" s="25">
        <v>0.15</v>
      </c>
      <c r="J208" s="30">
        <v>0.12</v>
      </c>
      <c r="K208" s="25"/>
      <c r="L208" s="25"/>
      <c r="M208" s="31">
        <f t="shared" si="3"/>
        <v>0</v>
      </c>
      <c r="N208" s="83"/>
    </row>
    <row r="209" spans="2:14" ht="15.6" outlineLevel="5" x14ac:dyDescent="0.25">
      <c r="B209" s="9">
        <v>6</v>
      </c>
      <c r="C209" s="3" t="s">
        <v>342</v>
      </c>
      <c r="D209" s="178" t="s">
        <v>216</v>
      </c>
      <c r="E209" s="178"/>
      <c r="F209" s="178"/>
      <c r="G209" s="178"/>
      <c r="H209" s="178"/>
      <c r="I209" s="25">
        <v>0.15</v>
      </c>
      <c r="J209" s="30">
        <v>0.12</v>
      </c>
      <c r="K209" s="25"/>
      <c r="L209" s="25"/>
      <c r="M209" s="31">
        <f t="shared" si="3"/>
        <v>0</v>
      </c>
      <c r="N209" s="83"/>
    </row>
    <row r="210" spans="2:14" ht="15.6" outlineLevel="5" x14ac:dyDescent="0.25">
      <c r="B210" s="9">
        <v>6</v>
      </c>
      <c r="C210" s="3" t="s">
        <v>343</v>
      </c>
      <c r="D210" s="178" t="s">
        <v>218</v>
      </c>
      <c r="E210" s="178"/>
      <c r="F210" s="178"/>
      <c r="G210" s="178"/>
      <c r="H210" s="178"/>
      <c r="I210" s="25">
        <v>0.25</v>
      </c>
      <c r="J210" s="30">
        <v>0.2</v>
      </c>
      <c r="K210" s="25"/>
      <c r="L210" s="25"/>
      <c r="M210" s="31">
        <f t="shared" si="3"/>
        <v>0</v>
      </c>
      <c r="N210" s="83"/>
    </row>
    <row r="211" spans="2:14" ht="15.6" outlineLevel="5" x14ac:dyDescent="0.25">
      <c r="B211" s="9">
        <v>6</v>
      </c>
      <c r="C211" s="3" t="s">
        <v>344</v>
      </c>
      <c r="D211" s="178" t="s">
        <v>220</v>
      </c>
      <c r="E211" s="178"/>
      <c r="F211" s="178"/>
      <c r="G211" s="178"/>
      <c r="H211" s="178"/>
      <c r="I211" s="25">
        <v>0.45</v>
      </c>
      <c r="J211" s="30">
        <v>0.36000000000000004</v>
      </c>
      <c r="K211" s="25"/>
      <c r="L211" s="25"/>
      <c r="M211" s="31">
        <f t="shared" si="3"/>
        <v>0</v>
      </c>
      <c r="N211" s="83"/>
    </row>
    <row r="212" spans="2:14" ht="14.4" customHeight="1" outlineLevel="4" collapsed="1" x14ac:dyDescent="0.25">
      <c r="B212" s="12">
        <v>5</v>
      </c>
      <c r="C212" s="6" t="s">
        <v>345</v>
      </c>
      <c r="D212" s="180" t="s">
        <v>222</v>
      </c>
      <c r="E212" s="180"/>
      <c r="F212" s="180"/>
      <c r="G212" s="180"/>
      <c r="H212" s="180"/>
      <c r="I212" s="28">
        <v>0.12</v>
      </c>
      <c r="J212" s="36">
        <v>1.2</v>
      </c>
      <c r="K212" s="28">
        <f>SUMPRODUCT(K213:K218,J213:J218)/J212</f>
        <v>0</v>
      </c>
      <c r="L212" s="28"/>
      <c r="M212" s="37">
        <f t="shared" si="3"/>
        <v>0</v>
      </c>
      <c r="N212" s="83"/>
    </row>
    <row r="213" spans="2:14" ht="15.6" outlineLevel="4" x14ac:dyDescent="0.25">
      <c r="B213" s="9">
        <v>6</v>
      </c>
      <c r="C213" s="3" t="s">
        <v>346</v>
      </c>
      <c r="D213" s="178" t="s">
        <v>214</v>
      </c>
      <c r="E213" s="178"/>
      <c r="F213" s="178"/>
      <c r="G213" s="178"/>
      <c r="H213" s="178"/>
      <c r="I213" s="25">
        <v>0.05</v>
      </c>
      <c r="J213" s="30">
        <v>0.06</v>
      </c>
      <c r="K213" s="25"/>
      <c r="L213" s="25"/>
      <c r="M213" s="31">
        <f t="shared" si="3"/>
        <v>0</v>
      </c>
      <c r="N213" s="83"/>
    </row>
    <row r="214" spans="2:14" ht="15.6" outlineLevel="4" x14ac:dyDescent="0.25">
      <c r="B214" s="9">
        <v>6</v>
      </c>
      <c r="C214" s="3" t="s">
        <v>347</v>
      </c>
      <c r="D214" s="178" t="s">
        <v>216</v>
      </c>
      <c r="E214" s="178"/>
      <c r="F214" s="178"/>
      <c r="G214" s="178"/>
      <c r="H214" s="178"/>
      <c r="I214" s="25">
        <v>0.05</v>
      </c>
      <c r="J214" s="30">
        <v>0.06</v>
      </c>
      <c r="K214" s="25"/>
      <c r="L214" s="25"/>
      <c r="M214" s="31">
        <f t="shared" si="3"/>
        <v>0</v>
      </c>
      <c r="N214" s="83"/>
    </row>
    <row r="215" spans="2:14" ht="15.6" outlineLevel="4" x14ac:dyDescent="0.25">
      <c r="B215" s="9">
        <v>6</v>
      </c>
      <c r="C215" s="3" t="s">
        <v>348</v>
      </c>
      <c r="D215" s="178" t="s">
        <v>218</v>
      </c>
      <c r="E215" s="178"/>
      <c r="F215" s="178"/>
      <c r="G215" s="178"/>
      <c r="H215" s="178"/>
      <c r="I215" s="25">
        <v>0.15</v>
      </c>
      <c r="J215" s="30">
        <v>0.18</v>
      </c>
      <c r="K215" s="25"/>
      <c r="L215" s="25"/>
      <c r="M215" s="31">
        <f t="shared" si="3"/>
        <v>0</v>
      </c>
      <c r="N215" s="83"/>
    </row>
    <row r="216" spans="2:14" ht="15.6" outlineLevel="4" x14ac:dyDescent="0.25">
      <c r="B216" s="9">
        <v>6</v>
      </c>
      <c r="C216" s="3" t="s">
        <v>349</v>
      </c>
      <c r="D216" s="178" t="s">
        <v>220</v>
      </c>
      <c r="E216" s="178"/>
      <c r="F216" s="178"/>
      <c r="G216" s="178"/>
      <c r="H216" s="178"/>
      <c r="I216" s="25">
        <v>0.35</v>
      </c>
      <c r="J216" s="30">
        <v>0.42</v>
      </c>
      <c r="K216" s="25"/>
      <c r="L216" s="25"/>
      <c r="M216" s="31">
        <f t="shared" si="3"/>
        <v>0</v>
      </c>
      <c r="N216" s="83"/>
    </row>
    <row r="217" spans="2:14" ht="15.6" outlineLevel="4" x14ac:dyDescent="0.25">
      <c r="B217" s="9">
        <v>6</v>
      </c>
      <c r="C217" s="3" t="s">
        <v>350</v>
      </c>
      <c r="D217" s="178" t="s">
        <v>228</v>
      </c>
      <c r="E217" s="178"/>
      <c r="F217" s="178"/>
      <c r="G217" s="178"/>
      <c r="H217" s="178"/>
      <c r="I217" s="25">
        <v>0.1</v>
      </c>
      <c r="J217" s="30">
        <v>0.12</v>
      </c>
      <c r="K217" s="25"/>
      <c r="L217" s="25"/>
      <c r="M217" s="31">
        <f t="shared" si="3"/>
        <v>0</v>
      </c>
      <c r="N217" s="83"/>
    </row>
    <row r="218" spans="2:14" ht="15.6" outlineLevel="4" x14ac:dyDescent="0.25">
      <c r="B218" s="9">
        <v>6</v>
      </c>
      <c r="C218" s="3" t="s">
        <v>351</v>
      </c>
      <c r="D218" s="178" t="s">
        <v>230</v>
      </c>
      <c r="E218" s="178"/>
      <c r="F218" s="178"/>
      <c r="G218" s="178"/>
      <c r="H218" s="178"/>
      <c r="I218" s="25">
        <v>0.3</v>
      </c>
      <c r="J218" s="30">
        <v>0.36</v>
      </c>
      <c r="K218" s="25"/>
      <c r="L218" s="25"/>
      <c r="M218" s="31">
        <f t="shared" si="3"/>
        <v>0</v>
      </c>
      <c r="N218" s="83"/>
    </row>
    <row r="219" spans="2:14" ht="15.6" outlineLevel="3" x14ac:dyDescent="0.25">
      <c r="B219" s="11">
        <v>4</v>
      </c>
      <c r="C219" s="5" t="s">
        <v>352</v>
      </c>
      <c r="D219" s="177" t="s">
        <v>232</v>
      </c>
      <c r="E219" s="177"/>
      <c r="F219" s="177"/>
      <c r="G219" s="177"/>
      <c r="H219" s="177"/>
      <c r="I219" s="27">
        <v>0.5</v>
      </c>
      <c r="J219" s="34">
        <v>12.5</v>
      </c>
      <c r="K219" s="27">
        <f>(J220*K220+K234*J234+K242*J242)/J219</f>
        <v>0</v>
      </c>
      <c r="L219" s="27"/>
      <c r="M219" s="35">
        <f t="shared" si="3"/>
        <v>0</v>
      </c>
      <c r="N219" s="83"/>
    </row>
    <row r="220" spans="2:14" ht="15.6" outlineLevel="4" x14ac:dyDescent="0.25">
      <c r="B220" s="12">
        <v>5</v>
      </c>
      <c r="C220" s="6" t="s">
        <v>353</v>
      </c>
      <c r="D220" s="180" t="s">
        <v>174</v>
      </c>
      <c r="E220" s="180"/>
      <c r="F220" s="180"/>
      <c r="G220" s="180"/>
      <c r="H220" s="180"/>
      <c r="I220" s="28">
        <v>0.4</v>
      </c>
      <c r="J220" s="36">
        <v>5</v>
      </c>
      <c r="K220" s="28">
        <f>SUMPRODUCT(K221:K233,J221:J233)/J220</f>
        <v>0</v>
      </c>
      <c r="L220" s="28"/>
      <c r="M220" s="37">
        <f t="shared" si="3"/>
        <v>0</v>
      </c>
      <c r="N220" s="83"/>
    </row>
    <row r="221" spans="2:14" ht="14.4" customHeight="1" outlineLevel="5" x14ac:dyDescent="0.25">
      <c r="B221" s="9">
        <v>6</v>
      </c>
      <c r="C221" s="3" t="s">
        <v>354</v>
      </c>
      <c r="D221" s="178" t="s">
        <v>235</v>
      </c>
      <c r="E221" s="178"/>
      <c r="F221" s="178"/>
      <c r="G221" s="178"/>
      <c r="H221" s="178"/>
      <c r="I221" s="25">
        <v>0.12</v>
      </c>
      <c r="J221" s="30">
        <v>0.6</v>
      </c>
      <c r="K221" s="25"/>
      <c r="L221" s="25"/>
      <c r="M221" s="31">
        <f t="shared" si="3"/>
        <v>0</v>
      </c>
      <c r="N221" s="83"/>
    </row>
    <row r="222" spans="2:14" ht="14.4" customHeight="1" outlineLevel="5" x14ac:dyDescent="0.25">
      <c r="B222" s="9">
        <v>6</v>
      </c>
      <c r="C222" s="3" t="s">
        <v>355</v>
      </c>
      <c r="D222" s="178" t="s">
        <v>237</v>
      </c>
      <c r="E222" s="178"/>
      <c r="F222" s="178"/>
      <c r="G222" s="178"/>
      <c r="H222" s="178"/>
      <c r="I222" s="25">
        <v>0.27</v>
      </c>
      <c r="J222" s="30">
        <v>1.35</v>
      </c>
      <c r="K222" s="25"/>
      <c r="L222" s="25"/>
      <c r="M222" s="31">
        <f t="shared" si="3"/>
        <v>0</v>
      </c>
      <c r="N222" s="83"/>
    </row>
    <row r="223" spans="2:14" ht="14.4" customHeight="1" outlineLevel="5" x14ac:dyDescent="0.25">
      <c r="B223" s="9">
        <v>6</v>
      </c>
      <c r="C223" s="3" t="s">
        <v>356</v>
      </c>
      <c r="D223" s="178" t="s">
        <v>239</v>
      </c>
      <c r="E223" s="178"/>
      <c r="F223" s="178"/>
      <c r="G223" s="178"/>
      <c r="H223" s="178"/>
      <c r="I223" s="25">
        <v>0.05</v>
      </c>
      <c r="J223" s="30">
        <v>0.25</v>
      </c>
      <c r="K223" s="25"/>
      <c r="L223" s="25"/>
      <c r="M223" s="31">
        <f t="shared" si="3"/>
        <v>0</v>
      </c>
      <c r="N223" s="83"/>
    </row>
    <row r="224" spans="2:14" ht="14.4" customHeight="1" outlineLevel="5" x14ac:dyDescent="0.25">
      <c r="B224" s="9">
        <v>6</v>
      </c>
      <c r="C224" s="3" t="s">
        <v>357</v>
      </c>
      <c r="D224" s="178" t="s">
        <v>241</v>
      </c>
      <c r="E224" s="178"/>
      <c r="F224" s="178"/>
      <c r="G224" s="178"/>
      <c r="H224" s="178"/>
      <c r="I224" s="25">
        <v>0.05</v>
      </c>
      <c r="J224" s="30">
        <v>0.25</v>
      </c>
      <c r="K224" s="25"/>
      <c r="L224" s="25"/>
      <c r="M224" s="31">
        <f t="shared" si="3"/>
        <v>0</v>
      </c>
      <c r="N224" s="83"/>
    </row>
    <row r="225" spans="2:14" ht="15.6" outlineLevel="5" x14ac:dyDescent="0.25">
      <c r="B225" s="9">
        <v>6</v>
      </c>
      <c r="C225" s="3" t="s">
        <v>358</v>
      </c>
      <c r="D225" s="178" t="s">
        <v>243</v>
      </c>
      <c r="E225" s="178"/>
      <c r="F225" s="178"/>
      <c r="G225" s="178"/>
      <c r="H225" s="178"/>
      <c r="I225" s="25">
        <v>0.1</v>
      </c>
      <c r="J225" s="30">
        <v>0.5</v>
      </c>
      <c r="K225" s="25"/>
      <c r="L225" s="25"/>
      <c r="M225" s="31">
        <f t="shared" si="3"/>
        <v>0</v>
      </c>
      <c r="N225" s="83"/>
    </row>
    <row r="226" spans="2:14" ht="15.6" outlineLevel="5" x14ac:dyDescent="0.25">
      <c r="B226" s="9">
        <v>6</v>
      </c>
      <c r="C226" s="3" t="s">
        <v>359</v>
      </c>
      <c r="D226" s="178" t="s">
        <v>245</v>
      </c>
      <c r="E226" s="178"/>
      <c r="F226" s="178"/>
      <c r="G226" s="178"/>
      <c r="H226" s="178"/>
      <c r="I226" s="25">
        <v>0.03</v>
      </c>
      <c r="J226" s="30">
        <v>0.15</v>
      </c>
      <c r="K226" s="25"/>
      <c r="L226" s="25"/>
      <c r="M226" s="31">
        <f t="shared" si="3"/>
        <v>0</v>
      </c>
      <c r="N226" s="83"/>
    </row>
    <row r="227" spans="2:14" ht="15.6" outlineLevel="5" x14ac:dyDescent="0.25">
      <c r="B227" s="9">
        <v>6</v>
      </c>
      <c r="C227" s="3" t="s">
        <v>360</v>
      </c>
      <c r="D227" s="178" t="s">
        <v>247</v>
      </c>
      <c r="E227" s="178"/>
      <c r="F227" s="178"/>
      <c r="G227" s="178"/>
      <c r="H227" s="178"/>
      <c r="I227" s="25">
        <v>7.0000000000000007E-2</v>
      </c>
      <c r="J227" s="30">
        <v>0.35000000000000003</v>
      </c>
      <c r="K227" s="25"/>
      <c r="L227" s="25"/>
      <c r="M227" s="31">
        <f t="shared" si="3"/>
        <v>0</v>
      </c>
      <c r="N227" s="83"/>
    </row>
    <row r="228" spans="2:14" ht="15.6" outlineLevel="5" x14ac:dyDescent="0.25">
      <c r="B228" s="9">
        <v>6</v>
      </c>
      <c r="C228" s="3" t="s">
        <v>361</v>
      </c>
      <c r="D228" s="178" t="s">
        <v>249</v>
      </c>
      <c r="E228" s="178"/>
      <c r="F228" s="178"/>
      <c r="G228" s="178"/>
      <c r="H228" s="178"/>
      <c r="I228" s="25">
        <v>0.03</v>
      </c>
      <c r="J228" s="30">
        <v>0.15</v>
      </c>
      <c r="K228" s="25"/>
      <c r="L228" s="25"/>
      <c r="M228" s="31">
        <f t="shared" si="3"/>
        <v>0</v>
      </c>
      <c r="N228" s="83"/>
    </row>
    <row r="229" spans="2:14" ht="15.6" outlineLevel="5" x14ac:dyDescent="0.25">
      <c r="B229" s="9">
        <v>6</v>
      </c>
      <c r="C229" s="3" t="s">
        <v>362</v>
      </c>
      <c r="D229" s="178" t="s">
        <v>251</v>
      </c>
      <c r="E229" s="178"/>
      <c r="F229" s="178"/>
      <c r="G229" s="178"/>
      <c r="H229" s="178"/>
      <c r="I229" s="25">
        <v>7.0000000000000007E-2</v>
      </c>
      <c r="J229" s="30">
        <v>0.35000000000000003</v>
      </c>
      <c r="K229" s="25"/>
      <c r="L229" s="25"/>
      <c r="M229" s="31">
        <f t="shared" si="3"/>
        <v>0</v>
      </c>
      <c r="N229" s="83"/>
    </row>
    <row r="230" spans="2:14" ht="14.4" customHeight="1" outlineLevel="5" x14ac:dyDescent="0.25">
      <c r="B230" s="9">
        <v>6</v>
      </c>
      <c r="C230" s="3" t="s">
        <v>363</v>
      </c>
      <c r="D230" s="178" t="s">
        <v>253</v>
      </c>
      <c r="E230" s="178"/>
      <c r="F230" s="178"/>
      <c r="G230" s="178"/>
      <c r="H230" s="178"/>
      <c r="I230" s="25">
        <v>0.03</v>
      </c>
      <c r="J230" s="30">
        <v>0.15</v>
      </c>
      <c r="K230" s="25"/>
      <c r="L230" s="25"/>
      <c r="M230" s="31">
        <f t="shared" si="3"/>
        <v>0</v>
      </c>
      <c r="N230" s="83"/>
    </row>
    <row r="231" spans="2:14" ht="14.4" customHeight="1" outlineLevel="5" x14ac:dyDescent="0.25">
      <c r="B231" s="9">
        <v>6</v>
      </c>
      <c r="C231" s="3" t="s">
        <v>364</v>
      </c>
      <c r="D231" s="178" t="s">
        <v>255</v>
      </c>
      <c r="E231" s="178"/>
      <c r="F231" s="178"/>
      <c r="G231" s="178"/>
      <c r="H231" s="178"/>
      <c r="I231" s="25">
        <v>0.08</v>
      </c>
      <c r="J231" s="30">
        <v>0.4</v>
      </c>
      <c r="K231" s="25"/>
      <c r="L231" s="25"/>
      <c r="M231" s="31">
        <f t="shared" si="3"/>
        <v>0</v>
      </c>
      <c r="N231" s="83"/>
    </row>
    <row r="232" spans="2:14" ht="14.4" customHeight="1" outlineLevel="5" x14ac:dyDescent="0.25">
      <c r="B232" s="9">
        <v>6</v>
      </c>
      <c r="C232" s="3" t="s">
        <v>365</v>
      </c>
      <c r="D232" s="178" t="s">
        <v>257</v>
      </c>
      <c r="E232" s="178"/>
      <c r="F232" s="178"/>
      <c r="G232" s="178"/>
      <c r="H232" s="178"/>
      <c r="I232" s="25">
        <v>0.03</v>
      </c>
      <c r="J232" s="30">
        <v>0.15</v>
      </c>
      <c r="K232" s="25"/>
      <c r="L232" s="25"/>
      <c r="M232" s="31">
        <f t="shared" si="3"/>
        <v>0</v>
      </c>
      <c r="N232" s="83"/>
    </row>
    <row r="233" spans="2:14" ht="14.4" customHeight="1" outlineLevel="5" x14ac:dyDescent="0.25">
      <c r="B233" s="9">
        <v>6</v>
      </c>
      <c r="C233" s="3" t="s">
        <v>366</v>
      </c>
      <c r="D233" s="178" t="s">
        <v>259</v>
      </c>
      <c r="E233" s="178"/>
      <c r="F233" s="178"/>
      <c r="G233" s="178"/>
      <c r="H233" s="178"/>
      <c r="I233" s="25">
        <v>7.0000000000000007E-2</v>
      </c>
      <c r="J233" s="30">
        <v>0.35000000000000003</v>
      </c>
      <c r="K233" s="25"/>
      <c r="L233" s="25"/>
      <c r="M233" s="31">
        <f t="shared" si="3"/>
        <v>0</v>
      </c>
      <c r="N233" s="83"/>
    </row>
    <row r="234" spans="2:14" ht="15.6" outlineLevel="4" x14ac:dyDescent="0.25">
      <c r="B234" s="12">
        <v>5</v>
      </c>
      <c r="C234" s="6" t="s">
        <v>367</v>
      </c>
      <c r="D234" s="180" t="s">
        <v>188</v>
      </c>
      <c r="E234" s="180"/>
      <c r="F234" s="180"/>
      <c r="G234" s="180"/>
      <c r="H234" s="180"/>
      <c r="I234" s="28">
        <v>0.15</v>
      </c>
      <c r="J234" s="36">
        <v>1.875</v>
      </c>
      <c r="K234" s="28">
        <f>SUMPRODUCT(K235:K241,J235:J241)/J234</f>
        <v>0</v>
      </c>
      <c r="L234" s="28"/>
      <c r="M234" s="37">
        <f t="shared" si="3"/>
        <v>0</v>
      </c>
      <c r="N234" s="83"/>
    </row>
    <row r="235" spans="2:14" ht="14.4" customHeight="1" outlineLevel="5" x14ac:dyDescent="0.25">
      <c r="B235" s="9">
        <v>6</v>
      </c>
      <c r="C235" s="3" t="s">
        <v>368</v>
      </c>
      <c r="D235" s="178" t="s">
        <v>262</v>
      </c>
      <c r="E235" s="178"/>
      <c r="F235" s="178"/>
      <c r="G235" s="178"/>
      <c r="H235" s="178"/>
      <c r="I235" s="25">
        <v>0.1</v>
      </c>
      <c r="J235" s="30">
        <v>0.1875</v>
      </c>
      <c r="K235" s="25"/>
      <c r="L235" s="25"/>
      <c r="M235" s="31">
        <f t="shared" si="3"/>
        <v>0</v>
      </c>
      <c r="N235" s="83"/>
    </row>
    <row r="236" spans="2:14" ht="14.4" customHeight="1" outlineLevel="5" x14ac:dyDescent="0.25">
      <c r="B236" s="9">
        <v>6</v>
      </c>
      <c r="C236" s="3" t="s">
        <v>369</v>
      </c>
      <c r="D236" s="178" t="s">
        <v>264</v>
      </c>
      <c r="E236" s="178"/>
      <c r="F236" s="178"/>
      <c r="G236" s="178"/>
      <c r="H236" s="178"/>
      <c r="I236" s="25">
        <v>0.2</v>
      </c>
      <c r="J236" s="30">
        <v>0.375</v>
      </c>
      <c r="K236" s="25"/>
      <c r="L236" s="25"/>
      <c r="M236" s="31">
        <f t="shared" si="3"/>
        <v>0</v>
      </c>
      <c r="N236" s="83"/>
    </row>
    <row r="237" spans="2:14" ht="14.4" customHeight="1" outlineLevel="5" x14ac:dyDescent="0.25">
      <c r="B237" s="9">
        <v>6</v>
      </c>
      <c r="C237" s="3" t="s">
        <v>370</v>
      </c>
      <c r="D237" s="178" t="s">
        <v>266</v>
      </c>
      <c r="E237" s="178"/>
      <c r="F237" s="178"/>
      <c r="G237" s="178"/>
      <c r="H237" s="178"/>
      <c r="I237" s="25">
        <v>0.1</v>
      </c>
      <c r="J237" s="30">
        <v>0.1875</v>
      </c>
      <c r="K237" s="25"/>
      <c r="L237" s="25"/>
      <c r="M237" s="31">
        <f t="shared" si="3"/>
        <v>0</v>
      </c>
      <c r="N237" s="83"/>
    </row>
    <row r="238" spans="2:14" ht="14.4" customHeight="1" outlineLevel="5" x14ac:dyDescent="0.25">
      <c r="B238" s="9">
        <v>6</v>
      </c>
      <c r="C238" s="3" t="s">
        <v>371</v>
      </c>
      <c r="D238" s="178" t="s">
        <v>268</v>
      </c>
      <c r="E238" s="178"/>
      <c r="F238" s="178"/>
      <c r="G238" s="178"/>
      <c r="H238" s="178"/>
      <c r="I238" s="25">
        <v>0.2</v>
      </c>
      <c r="J238" s="30">
        <v>0.375</v>
      </c>
      <c r="K238" s="25"/>
      <c r="L238" s="25"/>
      <c r="M238" s="31">
        <f t="shared" si="3"/>
        <v>0</v>
      </c>
      <c r="N238" s="83"/>
    </row>
    <row r="239" spans="2:14" ht="14.4" customHeight="1" outlineLevel="5" x14ac:dyDescent="0.25">
      <c r="B239" s="9">
        <v>6</v>
      </c>
      <c r="C239" s="3" t="s">
        <v>372</v>
      </c>
      <c r="D239" s="178" t="s">
        <v>239</v>
      </c>
      <c r="E239" s="178"/>
      <c r="F239" s="178"/>
      <c r="G239" s="178"/>
      <c r="H239" s="178"/>
      <c r="I239" s="25">
        <v>0.1</v>
      </c>
      <c r="J239" s="30">
        <v>0.1875</v>
      </c>
      <c r="K239" s="25"/>
      <c r="L239" s="25"/>
      <c r="M239" s="31">
        <f t="shared" si="3"/>
        <v>0</v>
      </c>
      <c r="N239" s="83"/>
    </row>
    <row r="240" spans="2:14" ht="14.4" customHeight="1" outlineLevel="5" x14ac:dyDescent="0.25">
      <c r="B240" s="9">
        <v>6</v>
      </c>
      <c r="C240" s="3" t="s">
        <v>373</v>
      </c>
      <c r="D240" s="178" t="s">
        <v>271</v>
      </c>
      <c r="E240" s="178"/>
      <c r="F240" s="178"/>
      <c r="G240" s="178"/>
      <c r="H240" s="178"/>
      <c r="I240" s="25">
        <v>0.1</v>
      </c>
      <c r="J240" s="30">
        <v>0.1875</v>
      </c>
      <c r="K240" s="25"/>
      <c r="L240" s="25"/>
      <c r="M240" s="31">
        <f t="shared" si="3"/>
        <v>0</v>
      </c>
      <c r="N240" s="83"/>
    </row>
    <row r="241" spans="2:14" ht="14.4" customHeight="1" outlineLevel="5" x14ac:dyDescent="0.25">
      <c r="B241" s="9">
        <v>6</v>
      </c>
      <c r="C241" s="3" t="s">
        <v>374</v>
      </c>
      <c r="D241" s="178" t="s">
        <v>273</v>
      </c>
      <c r="E241" s="178"/>
      <c r="F241" s="178"/>
      <c r="G241" s="178"/>
      <c r="H241" s="178"/>
      <c r="I241" s="25">
        <v>0.2</v>
      </c>
      <c r="J241" s="30">
        <v>0.375</v>
      </c>
      <c r="K241" s="25"/>
      <c r="L241" s="25"/>
      <c r="M241" s="31">
        <f t="shared" si="3"/>
        <v>0</v>
      </c>
      <c r="N241" s="83"/>
    </row>
    <row r="242" spans="2:14" ht="15.6" outlineLevel="4" x14ac:dyDescent="0.25">
      <c r="B242" s="12">
        <v>5</v>
      </c>
      <c r="C242" s="6" t="s">
        <v>375</v>
      </c>
      <c r="D242" s="180" t="s">
        <v>275</v>
      </c>
      <c r="E242" s="180"/>
      <c r="F242" s="180"/>
      <c r="G242" s="180"/>
      <c r="H242" s="180"/>
      <c r="I242" s="28">
        <v>0.45</v>
      </c>
      <c r="J242" s="36">
        <v>5.625</v>
      </c>
      <c r="K242" s="28">
        <f>SUMPRODUCT(K243:K254,J243:J254)/J242</f>
        <v>0</v>
      </c>
      <c r="L242" s="28"/>
      <c r="M242" s="37">
        <f t="shared" si="3"/>
        <v>0</v>
      </c>
      <c r="N242" s="83"/>
    </row>
    <row r="243" spans="2:14" ht="14.4" customHeight="1" outlineLevel="5" x14ac:dyDescent="0.25">
      <c r="B243" s="9">
        <v>6</v>
      </c>
      <c r="C243" s="3" t="s">
        <v>376</v>
      </c>
      <c r="D243" s="178" t="s">
        <v>277</v>
      </c>
      <c r="E243" s="178"/>
      <c r="F243" s="178"/>
      <c r="G243" s="178"/>
      <c r="H243" s="178"/>
      <c r="I243" s="25">
        <v>0.15</v>
      </c>
      <c r="J243" s="30">
        <v>0.84375</v>
      </c>
      <c r="K243" s="25"/>
      <c r="L243" s="25"/>
      <c r="M243" s="31">
        <f t="shared" si="3"/>
        <v>0</v>
      </c>
      <c r="N243" s="83"/>
    </row>
    <row r="244" spans="2:14" ht="14.4" customHeight="1" outlineLevel="5" x14ac:dyDescent="0.25">
      <c r="B244" s="9">
        <v>6</v>
      </c>
      <c r="C244" s="3" t="s">
        <v>377</v>
      </c>
      <c r="D244" s="178" t="s">
        <v>279</v>
      </c>
      <c r="E244" s="178"/>
      <c r="F244" s="178"/>
      <c r="G244" s="178"/>
      <c r="H244" s="178"/>
      <c r="I244" s="25">
        <v>0.1</v>
      </c>
      <c r="J244" s="30">
        <v>0.5625</v>
      </c>
      <c r="K244" s="25"/>
      <c r="L244" s="25"/>
      <c r="M244" s="31">
        <f t="shared" si="3"/>
        <v>0</v>
      </c>
      <c r="N244" s="83"/>
    </row>
    <row r="245" spans="2:14" ht="14.4" customHeight="1" outlineLevel="5" x14ac:dyDescent="0.25">
      <c r="B245" s="9">
        <v>6</v>
      </c>
      <c r="C245" s="3" t="s">
        <v>378</v>
      </c>
      <c r="D245" s="178" t="s">
        <v>281</v>
      </c>
      <c r="E245" s="178"/>
      <c r="F245" s="178"/>
      <c r="G245" s="178"/>
      <c r="H245" s="178"/>
      <c r="I245" s="25">
        <v>0.3</v>
      </c>
      <c r="J245" s="30">
        <v>1.6875</v>
      </c>
      <c r="K245" s="25"/>
      <c r="L245" s="25"/>
      <c r="M245" s="31">
        <f t="shared" si="3"/>
        <v>0</v>
      </c>
      <c r="N245" s="83"/>
    </row>
    <row r="246" spans="2:14" ht="15.6" outlineLevel="5" x14ac:dyDescent="0.25">
      <c r="B246" s="9">
        <v>6</v>
      </c>
      <c r="C246" s="3" t="s">
        <v>379</v>
      </c>
      <c r="D246" s="178" t="s">
        <v>283</v>
      </c>
      <c r="E246" s="178"/>
      <c r="F246" s="178"/>
      <c r="G246" s="178"/>
      <c r="H246" s="178"/>
      <c r="I246" s="25">
        <v>0.05</v>
      </c>
      <c r="J246" s="30">
        <v>0.28125</v>
      </c>
      <c r="K246" s="25"/>
      <c r="L246" s="25"/>
      <c r="M246" s="31">
        <f t="shared" si="3"/>
        <v>0</v>
      </c>
      <c r="N246" s="83"/>
    </row>
    <row r="247" spans="2:14" ht="15.6" outlineLevel="5" x14ac:dyDescent="0.25">
      <c r="B247" s="9">
        <v>6</v>
      </c>
      <c r="C247" s="3" t="s">
        <v>380</v>
      </c>
      <c r="D247" s="178" t="s">
        <v>285</v>
      </c>
      <c r="E247" s="178"/>
      <c r="F247" s="178"/>
      <c r="G247" s="178"/>
      <c r="H247" s="178"/>
      <c r="I247" s="25">
        <v>0.02</v>
      </c>
      <c r="J247" s="30">
        <v>0.1125</v>
      </c>
      <c r="K247" s="25"/>
      <c r="L247" s="25"/>
      <c r="M247" s="31">
        <f t="shared" si="3"/>
        <v>0</v>
      </c>
      <c r="N247" s="83"/>
    </row>
    <row r="248" spans="2:14" ht="14.4" customHeight="1" outlineLevel="5" x14ac:dyDescent="0.25">
      <c r="B248" s="9">
        <v>6</v>
      </c>
      <c r="C248" s="3" t="s">
        <v>381</v>
      </c>
      <c r="D248" s="178" t="s">
        <v>287</v>
      </c>
      <c r="E248" s="178"/>
      <c r="F248" s="178"/>
      <c r="G248" s="178"/>
      <c r="H248" s="178"/>
      <c r="I248" s="25">
        <v>0.05</v>
      </c>
      <c r="J248" s="30">
        <v>0.28125</v>
      </c>
      <c r="K248" s="25"/>
      <c r="L248" s="25"/>
      <c r="M248" s="31">
        <f t="shared" si="3"/>
        <v>0</v>
      </c>
      <c r="N248" s="83"/>
    </row>
    <row r="249" spans="2:14" ht="14.4" customHeight="1" outlineLevel="5" x14ac:dyDescent="0.25">
      <c r="B249" s="9">
        <v>6</v>
      </c>
      <c r="C249" s="3" t="s">
        <v>382</v>
      </c>
      <c r="D249" s="178" t="s">
        <v>289</v>
      </c>
      <c r="E249" s="178"/>
      <c r="F249" s="178"/>
      <c r="G249" s="178"/>
      <c r="H249" s="178"/>
      <c r="I249" s="25">
        <v>0.1</v>
      </c>
      <c r="J249" s="30">
        <v>0.5625</v>
      </c>
      <c r="K249" s="25"/>
      <c r="L249" s="25"/>
      <c r="M249" s="31">
        <f t="shared" si="3"/>
        <v>0</v>
      </c>
      <c r="N249" s="83"/>
    </row>
    <row r="250" spans="2:14" ht="14.4" customHeight="1" outlineLevel="5" x14ac:dyDescent="0.25">
      <c r="B250" s="9">
        <v>6</v>
      </c>
      <c r="C250" s="3" t="s">
        <v>383</v>
      </c>
      <c r="D250" s="178" t="s">
        <v>291</v>
      </c>
      <c r="E250" s="178"/>
      <c r="F250" s="178"/>
      <c r="G250" s="178"/>
      <c r="H250" s="178"/>
      <c r="I250" s="25">
        <v>0.05</v>
      </c>
      <c r="J250" s="30">
        <v>0.28125</v>
      </c>
      <c r="K250" s="25"/>
      <c r="L250" s="25"/>
      <c r="M250" s="31">
        <f t="shared" si="3"/>
        <v>0</v>
      </c>
      <c r="N250" s="83"/>
    </row>
    <row r="251" spans="2:14" ht="15.6" outlineLevel="5" x14ac:dyDescent="0.25">
      <c r="B251" s="9">
        <v>6</v>
      </c>
      <c r="C251" s="3" t="s">
        <v>384</v>
      </c>
      <c r="D251" s="178" t="s">
        <v>293</v>
      </c>
      <c r="E251" s="178"/>
      <c r="F251" s="178"/>
      <c r="G251" s="178"/>
      <c r="H251" s="178"/>
      <c r="I251" s="25">
        <v>0.1</v>
      </c>
      <c r="J251" s="30">
        <v>0.5625</v>
      </c>
      <c r="K251" s="25"/>
      <c r="L251" s="25"/>
      <c r="M251" s="31">
        <f t="shared" si="3"/>
        <v>0</v>
      </c>
      <c r="N251" s="83"/>
    </row>
    <row r="252" spans="2:14" ht="14.4" customHeight="1" outlineLevel="5" x14ac:dyDescent="0.25">
      <c r="B252" s="9">
        <v>6</v>
      </c>
      <c r="C252" s="3" t="s">
        <v>385</v>
      </c>
      <c r="D252" s="178" t="s">
        <v>295</v>
      </c>
      <c r="E252" s="178"/>
      <c r="F252" s="178"/>
      <c r="G252" s="178"/>
      <c r="H252" s="178"/>
      <c r="I252" s="25">
        <v>0.02</v>
      </c>
      <c r="J252" s="30">
        <v>0.1125</v>
      </c>
      <c r="K252" s="25"/>
      <c r="L252" s="25"/>
      <c r="M252" s="31">
        <f t="shared" si="3"/>
        <v>0</v>
      </c>
      <c r="N252" s="83"/>
    </row>
    <row r="253" spans="2:14" ht="14.4" customHeight="1" outlineLevel="5" x14ac:dyDescent="0.25">
      <c r="B253" s="9">
        <v>6</v>
      </c>
      <c r="C253" s="3" t="s">
        <v>386</v>
      </c>
      <c r="D253" s="178" t="s">
        <v>297</v>
      </c>
      <c r="E253" s="178"/>
      <c r="F253" s="178"/>
      <c r="G253" s="178"/>
      <c r="H253" s="178"/>
      <c r="I253" s="25">
        <v>0.04</v>
      </c>
      <c r="J253" s="30">
        <v>0.22500000000000001</v>
      </c>
      <c r="K253" s="25"/>
      <c r="L253" s="25"/>
      <c r="M253" s="31">
        <f t="shared" si="3"/>
        <v>0</v>
      </c>
      <c r="N253" s="83"/>
    </row>
    <row r="254" spans="2:14" ht="14.4" customHeight="1" outlineLevel="5" x14ac:dyDescent="0.25">
      <c r="B254" s="9">
        <v>6</v>
      </c>
      <c r="C254" s="3" t="s">
        <v>387</v>
      </c>
      <c r="D254" s="178" t="s">
        <v>299</v>
      </c>
      <c r="E254" s="178"/>
      <c r="F254" s="178"/>
      <c r="G254" s="178"/>
      <c r="H254" s="178"/>
      <c r="I254" s="25">
        <v>0.02</v>
      </c>
      <c r="J254" s="30">
        <v>0.1125</v>
      </c>
      <c r="K254" s="25"/>
      <c r="L254" s="25"/>
      <c r="M254" s="31">
        <f t="shared" si="3"/>
        <v>0</v>
      </c>
      <c r="N254" s="83"/>
    </row>
    <row r="255" spans="2:14" ht="15.6" outlineLevel="3" x14ac:dyDescent="0.25">
      <c r="B255" s="11">
        <v>4</v>
      </c>
      <c r="C255" s="5" t="s">
        <v>388</v>
      </c>
      <c r="D255" s="177" t="s">
        <v>301</v>
      </c>
      <c r="E255" s="177"/>
      <c r="F255" s="177"/>
      <c r="G255" s="177"/>
      <c r="H255" s="177"/>
      <c r="I255" s="27">
        <v>0.05</v>
      </c>
      <c r="J255" s="34">
        <v>1.25</v>
      </c>
      <c r="K255" s="27"/>
      <c r="L255" s="27"/>
      <c r="M255" s="35">
        <f t="shared" si="3"/>
        <v>0</v>
      </c>
      <c r="N255" s="83"/>
    </row>
    <row r="256" spans="2:14" ht="15.6" outlineLevel="4" x14ac:dyDescent="0.25">
      <c r="B256" s="9">
        <v>5</v>
      </c>
      <c r="C256" s="3" t="s">
        <v>389</v>
      </c>
      <c r="D256" s="178" t="s">
        <v>303</v>
      </c>
      <c r="E256" s="178"/>
      <c r="F256" s="178"/>
      <c r="G256" s="178"/>
      <c r="H256" s="178"/>
      <c r="I256" s="25">
        <v>1</v>
      </c>
      <c r="J256" s="30">
        <v>1.25</v>
      </c>
      <c r="K256" s="25"/>
      <c r="L256" s="25"/>
      <c r="M256" s="31">
        <f t="shared" si="3"/>
        <v>0</v>
      </c>
      <c r="N256" s="83"/>
    </row>
    <row r="257" spans="2:14" ht="15.6" outlineLevel="3" x14ac:dyDescent="0.25">
      <c r="B257" s="11">
        <v>4</v>
      </c>
      <c r="C257" s="5" t="s">
        <v>390</v>
      </c>
      <c r="D257" s="177" t="s">
        <v>305</v>
      </c>
      <c r="E257" s="177"/>
      <c r="F257" s="177"/>
      <c r="G257" s="177"/>
      <c r="H257" s="177"/>
      <c r="I257" s="27">
        <v>0.05</v>
      </c>
      <c r="J257" s="34">
        <v>1.25</v>
      </c>
      <c r="K257" s="27"/>
      <c r="L257" s="27"/>
      <c r="M257" s="35">
        <f t="shared" si="3"/>
        <v>0</v>
      </c>
      <c r="N257" s="83"/>
    </row>
    <row r="258" spans="2:14" ht="15.6" outlineLevel="4" x14ac:dyDescent="0.25">
      <c r="B258" s="9">
        <v>5</v>
      </c>
      <c r="C258" s="3" t="s">
        <v>391</v>
      </c>
      <c r="D258" s="178" t="s">
        <v>307</v>
      </c>
      <c r="E258" s="178"/>
      <c r="F258" s="178"/>
      <c r="G258" s="178"/>
      <c r="H258" s="178"/>
      <c r="I258" s="25">
        <v>0.5</v>
      </c>
      <c r="J258" s="30">
        <v>0.625</v>
      </c>
      <c r="K258" s="25"/>
      <c r="L258" s="25"/>
      <c r="M258" s="31">
        <f t="shared" si="3"/>
        <v>0</v>
      </c>
      <c r="N258" s="83"/>
    </row>
    <row r="259" spans="2:14" ht="16.2" outlineLevel="4" thickBot="1" x14ac:dyDescent="0.3">
      <c r="B259" s="13">
        <v>5</v>
      </c>
      <c r="C259" s="14" t="s">
        <v>392</v>
      </c>
      <c r="D259" s="179" t="s">
        <v>309</v>
      </c>
      <c r="E259" s="179"/>
      <c r="F259" s="179"/>
      <c r="G259" s="179"/>
      <c r="H259" s="179"/>
      <c r="I259" s="29">
        <v>0.5</v>
      </c>
      <c r="J259" s="38">
        <v>0.625</v>
      </c>
      <c r="K259" s="29"/>
      <c r="L259" s="29"/>
      <c r="M259" s="39">
        <f t="shared" si="3"/>
        <v>0</v>
      </c>
      <c r="N259" s="83"/>
    </row>
    <row r="260" spans="2:14" hidden="1" collapsed="1" x14ac:dyDescent="0.25">
      <c r="B260" s="86"/>
      <c r="C260" s="86"/>
      <c r="D260" s="53"/>
      <c r="E260" s="54"/>
      <c r="F260" s="54"/>
      <c r="G260" s="54"/>
      <c r="H260" s="87"/>
      <c r="I260" s="88"/>
      <c r="J260" s="89"/>
      <c r="K260" s="90"/>
      <c r="L260" s="90"/>
      <c r="M260" s="90">
        <f t="shared" ref="M260:M320" si="4">L260-K260</f>
        <v>0</v>
      </c>
      <c r="N260" s="83"/>
    </row>
    <row r="261" spans="2:14" ht="15" hidden="1" customHeight="1" collapsed="1" x14ac:dyDescent="0.25">
      <c r="B261" s="50"/>
      <c r="C261" s="50"/>
      <c r="D261" s="91"/>
      <c r="E261" s="92"/>
      <c r="F261" s="92"/>
      <c r="G261" s="92"/>
      <c r="H261" s="45"/>
      <c r="I261" s="93"/>
      <c r="J261" s="94"/>
      <c r="K261" s="95"/>
      <c r="L261" s="95"/>
      <c r="M261" s="95">
        <f t="shared" si="4"/>
        <v>0</v>
      </c>
      <c r="N261" s="83"/>
    </row>
    <row r="262" spans="2:14" ht="15" hidden="1" customHeight="1" x14ac:dyDescent="0.25">
      <c r="B262" s="50"/>
      <c r="C262" s="50"/>
      <c r="D262" s="91"/>
      <c r="E262" s="92"/>
      <c r="F262" s="92"/>
      <c r="G262" s="92"/>
      <c r="H262" s="45"/>
      <c r="I262" s="93"/>
      <c r="J262" s="94"/>
      <c r="K262" s="95"/>
      <c r="L262" s="95"/>
      <c r="M262" s="95">
        <f t="shared" si="4"/>
        <v>0</v>
      </c>
      <c r="N262" s="83"/>
    </row>
    <row r="263" spans="2:14" ht="15" hidden="1" customHeight="1" x14ac:dyDescent="0.25">
      <c r="B263" s="50"/>
      <c r="C263" s="50"/>
      <c r="D263" s="91"/>
      <c r="E263" s="92"/>
      <c r="F263" s="92"/>
      <c r="G263" s="92"/>
      <c r="H263" s="45"/>
      <c r="I263" s="93"/>
      <c r="J263" s="94"/>
      <c r="K263" s="95"/>
      <c r="L263" s="95"/>
      <c r="M263" s="95">
        <f t="shared" si="4"/>
        <v>0</v>
      </c>
      <c r="N263" s="83"/>
    </row>
    <row r="264" spans="2:14" ht="15" hidden="1" customHeight="1" x14ac:dyDescent="0.25">
      <c r="B264" s="50"/>
      <c r="C264" s="50"/>
      <c r="D264" s="91"/>
      <c r="E264" s="92"/>
      <c r="F264" s="92"/>
      <c r="G264" s="92"/>
      <c r="H264" s="45"/>
      <c r="I264" s="93"/>
      <c r="J264" s="94"/>
      <c r="K264" s="95"/>
      <c r="L264" s="95"/>
      <c r="M264" s="95">
        <f t="shared" si="4"/>
        <v>0</v>
      </c>
      <c r="N264" s="83"/>
    </row>
    <row r="265" spans="2:14" ht="15" hidden="1" customHeight="1" x14ac:dyDescent="0.25">
      <c r="B265" s="50"/>
      <c r="C265" s="50"/>
      <c r="D265" s="91"/>
      <c r="E265" s="92"/>
      <c r="F265" s="92"/>
      <c r="G265" s="92"/>
      <c r="H265" s="45"/>
      <c r="I265" s="93"/>
      <c r="J265" s="94"/>
      <c r="K265" s="95"/>
      <c r="L265" s="95"/>
      <c r="M265" s="95">
        <f t="shared" si="4"/>
        <v>0</v>
      </c>
      <c r="N265" s="83"/>
    </row>
    <row r="266" spans="2:14" ht="15" hidden="1" customHeight="1" x14ac:dyDescent="0.25">
      <c r="B266" s="50"/>
      <c r="C266" s="50"/>
      <c r="D266" s="91"/>
      <c r="E266" s="92"/>
      <c r="F266" s="92"/>
      <c r="G266" s="92"/>
      <c r="H266" s="45"/>
      <c r="I266" s="93"/>
      <c r="J266" s="94"/>
      <c r="K266" s="95"/>
      <c r="L266" s="95"/>
      <c r="M266" s="95">
        <f t="shared" si="4"/>
        <v>0</v>
      </c>
      <c r="N266" s="83"/>
    </row>
    <row r="267" spans="2:14" ht="15" hidden="1" customHeight="1" x14ac:dyDescent="0.25">
      <c r="B267" s="50"/>
      <c r="C267" s="50"/>
      <c r="D267" s="91"/>
      <c r="E267" s="92"/>
      <c r="F267" s="92"/>
      <c r="G267" s="92"/>
      <c r="H267" s="45"/>
      <c r="I267" s="93"/>
      <c r="J267" s="94"/>
      <c r="K267" s="95"/>
      <c r="L267" s="95"/>
      <c r="M267" s="95">
        <f t="shared" si="4"/>
        <v>0</v>
      </c>
      <c r="N267" s="83"/>
    </row>
    <row r="268" spans="2:14" ht="15" hidden="1" customHeight="1" x14ac:dyDescent="0.25">
      <c r="B268" s="50"/>
      <c r="C268" s="50"/>
      <c r="D268" s="91"/>
      <c r="E268" s="92"/>
      <c r="F268" s="92"/>
      <c r="G268" s="92"/>
      <c r="H268" s="45"/>
      <c r="I268" s="93"/>
      <c r="J268" s="94"/>
      <c r="K268" s="95"/>
      <c r="L268" s="95"/>
      <c r="M268" s="95">
        <f t="shared" si="4"/>
        <v>0</v>
      </c>
      <c r="N268" s="83"/>
    </row>
    <row r="269" spans="2:14" ht="15" hidden="1" customHeight="1" x14ac:dyDescent="0.25">
      <c r="B269" s="50"/>
      <c r="C269" s="50"/>
      <c r="D269" s="91"/>
      <c r="E269" s="92"/>
      <c r="F269" s="92"/>
      <c r="G269" s="92"/>
      <c r="H269" s="45"/>
      <c r="I269" s="93"/>
      <c r="J269" s="94"/>
      <c r="K269" s="95"/>
      <c r="L269" s="95"/>
      <c r="M269" s="95">
        <f t="shared" si="4"/>
        <v>0</v>
      </c>
      <c r="N269" s="83"/>
    </row>
    <row r="270" spans="2:14" ht="15" hidden="1" customHeight="1" x14ac:dyDescent="0.25">
      <c r="B270" s="50"/>
      <c r="C270" s="50"/>
      <c r="D270" s="91"/>
      <c r="E270" s="92"/>
      <c r="F270" s="92"/>
      <c r="G270" s="92"/>
      <c r="H270" s="45"/>
      <c r="I270" s="93"/>
      <c r="J270" s="94"/>
      <c r="K270" s="95"/>
      <c r="L270" s="95"/>
      <c r="M270" s="95">
        <f t="shared" si="4"/>
        <v>0</v>
      </c>
      <c r="N270" s="83"/>
    </row>
    <row r="271" spans="2:14" ht="15" hidden="1" customHeight="1" x14ac:dyDescent="0.25">
      <c r="B271" s="50"/>
      <c r="C271" s="50"/>
      <c r="D271" s="91"/>
      <c r="E271" s="92"/>
      <c r="F271" s="92"/>
      <c r="G271" s="92"/>
      <c r="H271" s="45"/>
      <c r="I271" s="93"/>
      <c r="J271" s="94"/>
      <c r="K271" s="95"/>
      <c r="L271" s="95"/>
      <c r="M271" s="95">
        <f t="shared" si="4"/>
        <v>0</v>
      </c>
      <c r="N271" s="83"/>
    </row>
    <row r="272" spans="2:14" ht="15" hidden="1" customHeight="1" x14ac:dyDescent="0.25">
      <c r="B272" s="50"/>
      <c r="C272" s="50"/>
      <c r="D272" s="91"/>
      <c r="E272" s="92"/>
      <c r="F272" s="92"/>
      <c r="G272" s="92"/>
      <c r="H272" s="45"/>
      <c r="I272" s="93"/>
      <c r="J272" s="94"/>
      <c r="K272" s="95"/>
      <c r="L272" s="95"/>
      <c r="M272" s="95">
        <f t="shared" si="4"/>
        <v>0</v>
      </c>
      <c r="N272" s="83"/>
    </row>
    <row r="273" spans="2:14" ht="15" hidden="1" customHeight="1" collapsed="1" x14ac:dyDescent="0.25">
      <c r="B273" s="50"/>
      <c r="C273" s="50"/>
      <c r="D273" s="91"/>
      <c r="E273" s="92"/>
      <c r="F273" s="92"/>
      <c r="G273" s="92"/>
      <c r="H273" s="45"/>
      <c r="I273" s="93"/>
      <c r="J273" s="94"/>
      <c r="K273" s="95"/>
      <c r="L273" s="95"/>
      <c r="M273" s="95">
        <f t="shared" si="4"/>
        <v>0</v>
      </c>
      <c r="N273" s="83"/>
    </row>
    <row r="274" spans="2:14" ht="15" hidden="1" customHeight="1" x14ac:dyDescent="0.25">
      <c r="B274" s="50"/>
      <c r="C274" s="50"/>
      <c r="D274" s="91"/>
      <c r="E274" s="92"/>
      <c r="F274" s="92"/>
      <c r="G274" s="92"/>
      <c r="H274" s="45"/>
      <c r="I274" s="93"/>
      <c r="J274" s="94"/>
      <c r="K274" s="95"/>
      <c r="L274" s="95"/>
      <c r="M274" s="95">
        <f t="shared" si="4"/>
        <v>0</v>
      </c>
      <c r="N274" s="83"/>
    </row>
    <row r="275" spans="2:14" ht="15" hidden="1" customHeight="1" x14ac:dyDescent="0.25">
      <c r="B275" s="50"/>
      <c r="C275" s="50"/>
      <c r="D275" s="91"/>
      <c r="E275" s="92"/>
      <c r="F275" s="92"/>
      <c r="G275" s="92"/>
      <c r="H275" s="45"/>
      <c r="I275" s="93"/>
      <c r="J275" s="94"/>
      <c r="K275" s="95"/>
      <c r="L275" s="95"/>
      <c r="M275" s="95">
        <f t="shared" si="4"/>
        <v>0</v>
      </c>
      <c r="N275" s="83"/>
    </row>
    <row r="276" spans="2:14" ht="15" hidden="1" customHeight="1" x14ac:dyDescent="0.25">
      <c r="B276" s="50"/>
      <c r="C276" s="50"/>
      <c r="D276" s="91"/>
      <c r="E276" s="92"/>
      <c r="F276" s="92"/>
      <c r="G276" s="92"/>
      <c r="H276" s="45"/>
      <c r="I276" s="93"/>
      <c r="J276" s="94"/>
      <c r="K276" s="95"/>
      <c r="L276" s="95"/>
      <c r="M276" s="95">
        <f t="shared" si="4"/>
        <v>0</v>
      </c>
      <c r="N276" s="83"/>
    </row>
    <row r="277" spans="2:14" ht="15" hidden="1" customHeight="1" x14ac:dyDescent="0.25">
      <c r="B277" s="50"/>
      <c r="C277" s="50"/>
      <c r="D277" s="91"/>
      <c r="E277" s="92"/>
      <c r="F277" s="92"/>
      <c r="G277" s="92"/>
      <c r="H277" s="45"/>
      <c r="I277" s="93"/>
      <c r="J277" s="94"/>
      <c r="K277" s="95"/>
      <c r="L277" s="95"/>
      <c r="M277" s="95">
        <f t="shared" si="4"/>
        <v>0</v>
      </c>
      <c r="N277" s="83"/>
    </row>
    <row r="278" spans="2:14" ht="15" hidden="1" customHeight="1" x14ac:dyDescent="0.25">
      <c r="B278" s="50"/>
      <c r="C278" s="50"/>
      <c r="D278" s="91"/>
      <c r="E278" s="92"/>
      <c r="F278" s="92"/>
      <c r="G278" s="92"/>
      <c r="H278" s="45"/>
      <c r="I278" s="93"/>
      <c r="J278" s="94"/>
      <c r="K278" s="95"/>
      <c r="L278" s="95"/>
      <c r="M278" s="95">
        <f t="shared" si="4"/>
        <v>0</v>
      </c>
      <c r="N278" s="83"/>
    </row>
    <row r="279" spans="2:14" ht="15" hidden="1" customHeight="1" x14ac:dyDescent="0.25">
      <c r="B279" s="50"/>
      <c r="C279" s="50"/>
      <c r="D279" s="91"/>
      <c r="E279" s="92"/>
      <c r="F279" s="92"/>
      <c r="G279" s="92"/>
      <c r="H279" s="45"/>
      <c r="I279" s="93"/>
      <c r="J279" s="94"/>
      <c r="K279" s="95"/>
      <c r="L279" s="95"/>
      <c r="M279" s="95">
        <f t="shared" si="4"/>
        <v>0</v>
      </c>
      <c r="N279" s="83"/>
    </row>
    <row r="280" spans="2:14" ht="15" hidden="1" customHeight="1" x14ac:dyDescent="0.25">
      <c r="B280" s="50"/>
      <c r="C280" s="50"/>
      <c r="D280" s="91"/>
      <c r="E280" s="92"/>
      <c r="F280" s="92"/>
      <c r="G280" s="92"/>
      <c r="H280" s="45"/>
      <c r="I280" s="93"/>
      <c r="J280" s="94"/>
      <c r="K280" s="95"/>
      <c r="L280" s="95"/>
      <c r="M280" s="95">
        <f t="shared" si="4"/>
        <v>0</v>
      </c>
      <c r="N280" s="83"/>
    </row>
    <row r="281" spans="2:14" ht="15" hidden="1" customHeight="1" x14ac:dyDescent="0.25">
      <c r="B281" s="50"/>
      <c r="C281" s="50"/>
      <c r="D281" s="91"/>
      <c r="E281" s="92"/>
      <c r="F281" s="92"/>
      <c r="G281" s="92"/>
      <c r="H281" s="45"/>
      <c r="I281" s="93"/>
      <c r="J281" s="94"/>
      <c r="K281" s="95"/>
      <c r="L281" s="95"/>
      <c r="M281" s="95">
        <f t="shared" si="4"/>
        <v>0</v>
      </c>
      <c r="N281" s="83"/>
    </row>
    <row r="282" spans="2:14" ht="15" hidden="1" customHeight="1" x14ac:dyDescent="0.25">
      <c r="B282" s="50"/>
      <c r="C282" s="50"/>
      <c r="D282" s="91"/>
      <c r="E282" s="92"/>
      <c r="F282" s="92"/>
      <c r="G282" s="92"/>
      <c r="H282" s="45"/>
      <c r="I282" s="93"/>
      <c r="J282" s="94"/>
      <c r="K282" s="95"/>
      <c r="L282" s="95"/>
      <c r="M282" s="95">
        <f t="shared" si="4"/>
        <v>0</v>
      </c>
      <c r="N282" s="83"/>
    </row>
    <row r="283" spans="2:14" ht="15" hidden="1" customHeight="1" x14ac:dyDescent="0.25">
      <c r="B283" s="50"/>
      <c r="C283" s="50"/>
      <c r="D283" s="91"/>
      <c r="E283" s="92"/>
      <c r="F283" s="92"/>
      <c r="G283" s="92"/>
      <c r="H283" s="45"/>
      <c r="I283" s="93"/>
      <c r="J283" s="94"/>
      <c r="K283" s="95"/>
      <c r="L283" s="95"/>
      <c r="M283" s="95">
        <f t="shared" si="4"/>
        <v>0</v>
      </c>
      <c r="N283" s="83"/>
    </row>
    <row r="284" spans="2:14" ht="15" hidden="1" customHeight="1" x14ac:dyDescent="0.25">
      <c r="B284" s="50"/>
      <c r="C284" s="50"/>
      <c r="D284" s="91"/>
      <c r="E284" s="92"/>
      <c r="F284" s="92"/>
      <c r="G284" s="92"/>
      <c r="H284" s="45"/>
      <c r="I284" s="93"/>
      <c r="J284" s="94"/>
      <c r="K284" s="95"/>
      <c r="L284" s="95"/>
      <c r="M284" s="95">
        <f t="shared" si="4"/>
        <v>0</v>
      </c>
      <c r="N284" s="83"/>
    </row>
    <row r="285" spans="2:14" ht="15" hidden="1" customHeight="1" x14ac:dyDescent="0.25">
      <c r="B285" s="50"/>
      <c r="C285" s="50"/>
      <c r="D285" s="91"/>
      <c r="E285" s="92"/>
      <c r="F285" s="92"/>
      <c r="G285" s="92"/>
      <c r="H285" s="45"/>
      <c r="I285" s="93"/>
      <c r="J285" s="94"/>
      <c r="K285" s="95"/>
      <c r="L285" s="95"/>
      <c r="M285" s="95">
        <f t="shared" si="4"/>
        <v>0</v>
      </c>
      <c r="N285" s="83"/>
    </row>
    <row r="286" spans="2:14" ht="15" hidden="1" customHeight="1" x14ac:dyDescent="0.25">
      <c r="B286" s="50"/>
      <c r="C286" s="50"/>
      <c r="D286" s="91"/>
      <c r="E286" s="92"/>
      <c r="F286" s="92"/>
      <c r="G286" s="92"/>
      <c r="H286" s="45"/>
      <c r="I286" s="93"/>
      <c r="J286" s="94"/>
      <c r="K286" s="95"/>
      <c r="L286" s="95"/>
      <c r="M286" s="95">
        <f t="shared" si="4"/>
        <v>0</v>
      </c>
      <c r="N286" s="83"/>
    </row>
    <row r="287" spans="2:14" ht="15" hidden="1" customHeight="1" x14ac:dyDescent="0.25">
      <c r="B287" s="50"/>
      <c r="C287" s="50"/>
      <c r="D287" s="91"/>
      <c r="E287" s="92"/>
      <c r="F287" s="92"/>
      <c r="G287" s="92"/>
      <c r="H287" s="45"/>
      <c r="I287" s="93"/>
      <c r="J287" s="94"/>
      <c r="K287" s="95"/>
      <c r="L287" s="95"/>
      <c r="M287" s="95">
        <f t="shared" si="4"/>
        <v>0</v>
      </c>
      <c r="N287" s="83"/>
    </row>
    <row r="288" spans="2:14" ht="15" hidden="1" customHeight="1" x14ac:dyDescent="0.25">
      <c r="B288" s="50"/>
      <c r="C288" s="50"/>
      <c r="D288" s="91"/>
      <c r="E288" s="92"/>
      <c r="F288" s="92"/>
      <c r="G288" s="92"/>
      <c r="H288" s="45"/>
      <c r="I288" s="93"/>
      <c r="J288" s="94"/>
      <c r="K288" s="95"/>
      <c r="L288" s="95"/>
      <c r="M288" s="95">
        <f t="shared" si="4"/>
        <v>0</v>
      </c>
      <c r="N288" s="83"/>
    </row>
    <row r="289" spans="2:14" ht="15" hidden="1" customHeight="1" x14ac:dyDescent="0.25">
      <c r="B289" s="50"/>
      <c r="C289" s="50"/>
      <c r="D289" s="91"/>
      <c r="E289" s="92"/>
      <c r="F289" s="92"/>
      <c r="G289" s="92"/>
      <c r="H289" s="45"/>
      <c r="I289" s="93"/>
      <c r="J289" s="94"/>
      <c r="K289" s="95"/>
      <c r="L289" s="95"/>
      <c r="M289" s="95">
        <f t="shared" si="4"/>
        <v>0</v>
      </c>
      <c r="N289" s="83"/>
    </row>
    <row r="290" spans="2:14" ht="15" hidden="1" customHeight="1" x14ac:dyDescent="0.25">
      <c r="B290" s="50"/>
      <c r="C290" s="50"/>
      <c r="D290" s="91"/>
      <c r="E290" s="92"/>
      <c r="F290" s="92"/>
      <c r="G290" s="92"/>
      <c r="H290" s="45"/>
      <c r="I290" s="93"/>
      <c r="J290" s="94"/>
      <c r="K290" s="95"/>
      <c r="L290" s="95"/>
      <c r="M290" s="95">
        <f t="shared" si="4"/>
        <v>0</v>
      </c>
      <c r="N290" s="83"/>
    </row>
    <row r="291" spans="2:14" ht="15" hidden="1" customHeight="1" x14ac:dyDescent="0.25">
      <c r="B291" s="50"/>
      <c r="C291" s="50"/>
      <c r="D291" s="91"/>
      <c r="E291" s="92"/>
      <c r="F291" s="92"/>
      <c r="G291" s="92"/>
      <c r="H291" s="45"/>
      <c r="I291" s="93"/>
      <c r="J291" s="94"/>
      <c r="K291" s="95"/>
      <c r="L291" s="95"/>
      <c r="M291" s="95">
        <f t="shared" si="4"/>
        <v>0</v>
      </c>
      <c r="N291" s="83"/>
    </row>
    <row r="292" spans="2:14" ht="15" hidden="1" customHeight="1" x14ac:dyDescent="0.25">
      <c r="B292" s="50"/>
      <c r="C292" s="50"/>
      <c r="D292" s="91"/>
      <c r="E292" s="92"/>
      <c r="F292" s="92"/>
      <c r="G292" s="92"/>
      <c r="H292" s="45"/>
      <c r="I292" s="93"/>
      <c r="J292" s="94"/>
      <c r="K292" s="95"/>
      <c r="L292" s="95"/>
      <c r="M292" s="95">
        <f t="shared" si="4"/>
        <v>0</v>
      </c>
      <c r="N292" s="83"/>
    </row>
    <row r="293" spans="2:14" ht="15" hidden="1" customHeight="1" x14ac:dyDescent="0.25">
      <c r="B293" s="50"/>
      <c r="C293" s="50"/>
      <c r="D293" s="91"/>
      <c r="E293" s="92"/>
      <c r="F293" s="92"/>
      <c r="G293" s="92"/>
      <c r="H293" s="45"/>
      <c r="I293" s="93"/>
      <c r="J293" s="94"/>
      <c r="K293" s="95"/>
      <c r="L293" s="95"/>
      <c r="M293" s="95">
        <f t="shared" si="4"/>
        <v>0</v>
      </c>
      <c r="N293" s="83"/>
    </row>
    <row r="294" spans="2:14" ht="15" hidden="1" customHeight="1" collapsed="1" x14ac:dyDescent="0.25">
      <c r="B294" s="50"/>
      <c r="C294" s="50"/>
      <c r="D294" s="91"/>
      <c r="E294" s="92"/>
      <c r="F294" s="92"/>
      <c r="G294" s="92"/>
      <c r="H294" s="45"/>
      <c r="I294" s="93"/>
      <c r="J294" s="94"/>
      <c r="K294" s="95"/>
      <c r="L294" s="95"/>
      <c r="M294" s="95">
        <f t="shared" si="4"/>
        <v>0</v>
      </c>
      <c r="N294" s="83"/>
    </row>
    <row r="295" spans="2:14" ht="15" hidden="1" customHeight="1" x14ac:dyDescent="0.25">
      <c r="B295" s="50"/>
      <c r="C295" s="50"/>
      <c r="D295" s="91"/>
      <c r="E295" s="92"/>
      <c r="F295" s="92"/>
      <c r="G295" s="92"/>
      <c r="H295" s="45"/>
      <c r="I295" s="93"/>
      <c r="J295" s="94"/>
      <c r="K295" s="95"/>
      <c r="L295" s="95"/>
      <c r="M295" s="95">
        <f t="shared" si="4"/>
        <v>0</v>
      </c>
      <c r="N295" s="83"/>
    </row>
    <row r="296" spans="2:14" ht="15" hidden="1" customHeight="1" x14ac:dyDescent="0.25">
      <c r="B296" s="50"/>
      <c r="C296" s="50"/>
      <c r="D296" s="91"/>
      <c r="E296" s="92"/>
      <c r="F296" s="92"/>
      <c r="G296" s="92"/>
      <c r="H296" s="45"/>
      <c r="I296" s="93"/>
      <c r="J296" s="94"/>
      <c r="K296" s="95"/>
      <c r="L296" s="95"/>
      <c r="M296" s="95">
        <f t="shared" si="4"/>
        <v>0</v>
      </c>
      <c r="N296" s="83"/>
    </row>
    <row r="297" spans="2:14" ht="15" hidden="1" customHeight="1" x14ac:dyDescent="0.25">
      <c r="B297" s="50"/>
      <c r="C297" s="50"/>
      <c r="D297" s="91"/>
      <c r="E297" s="92"/>
      <c r="F297" s="92"/>
      <c r="G297" s="92"/>
      <c r="H297" s="45"/>
      <c r="I297" s="93"/>
      <c r="J297" s="94"/>
      <c r="K297" s="95"/>
      <c r="L297" s="95"/>
      <c r="M297" s="95">
        <f t="shared" si="4"/>
        <v>0</v>
      </c>
      <c r="N297" s="83"/>
    </row>
    <row r="298" spans="2:14" ht="15" hidden="1" customHeight="1" x14ac:dyDescent="0.25">
      <c r="B298" s="50"/>
      <c r="C298" s="50"/>
      <c r="D298" s="91"/>
      <c r="E298" s="92"/>
      <c r="F298" s="92"/>
      <c r="G298" s="92"/>
      <c r="H298" s="45"/>
      <c r="I298" s="93"/>
      <c r="J298" s="94"/>
      <c r="K298" s="95"/>
      <c r="L298" s="95"/>
      <c r="M298" s="95">
        <f t="shared" si="4"/>
        <v>0</v>
      </c>
      <c r="N298" s="83"/>
    </row>
    <row r="299" spans="2:14" ht="15" hidden="1" customHeight="1" x14ac:dyDescent="0.25">
      <c r="B299" s="50"/>
      <c r="C299" s="50"/>
      <c r="D299" s="91"/>
      <c r="E299" s="92"/>
      <c r="F299" s="92"/>
      <c r="G299" s="92"/>
      <c r="H299" s="45"/>
      <c r="I299" s="93"/>
      <c r="J299" s="94"/>
      <c r="K299" s="95"/>
      <c r="L299" s="95"/>
      <c r="M299" s="95">
        <f t="shared" si="4"/>
        <v>0</v>
      </c>
      <c r="N299" s="83"/>
    </row>
    <row r="300" spans="2:14" ht="15" hidden="1" customHeight="1" x14ac:dyDescent="0.25">
      <c r="B300" s="50"/>
      <c r="C300" s="50"/>
      <c r="D300" s="91"/>
      <c r="E300" s="92"/>
      <c r="F300" s="92"/>
      <c r="G300" s="92"/>
      <c r="H300" s="45"/>
      <c r="I300" s="93"/>
      <c r="J300" s="94"/>
      <c r="K300" s="95"/>
      <c r="L300" s="95"/>
      <c r="M300" s="95">
        <f t="shared" si="4"/>
        <v>0</v>
      </c>
      <c r="N300" s="83"/>
    </row>
    <row r="301" spans="2:14" ht="15" hidden="1" customHeight="1" x14ac:dyDescent="0.25">
      <c r="B301" s="50"/>
      <c r="C301" s="50"/>
      <c r="D301" s="91"/>
      <c r="E301" s="92"/>
      <c r="F301" s="92"/>
      <c r="G301" s="92"/>
      <c r="H301" s="45"/>
      <c r="I301" s="93"/>
      <c r="J301" s="94"/>
      <c r="K301" s="95"/>
      <c r="L301" s="95"/>
      <c r="M301" s="95">
        <f t="shared" si="4"/>
        <v>0</v>
      </c>
      <c r="N301" s="83"/>
    </row>
    <row r="302" spans="2:14" ht="15" hidden="1" customHeight="1" x14ac:dyDescent="0.25">
      <c r="B302" s="50"/>
      <c r="C302" s="50"/>
      <c r="D302" s="91"/>
      <c r="E302" s="92"/>
      <c r="F302" s="92"/>
      <c r="G302" s="92"/>
      <c r="H302" s="45"/>
      <c r="I302" s="93"/>
      <c r="J302" s="94"/>
      <c r="K302" s="95"/>
      <c r="L302" s="95"/>
      <c r="M302" s="95">
        <f t="shared" si="4"/>
        <v>0</v>
      </c>
      <c r="N302" s="83"/>
    </row>
    <row r="303" spans="2:14" ht="15" hidden="1" customHeight="1" x14ac:dyDescent="0.25">
      <c r="B303" s="50"/>
      <c r="C303" s="50"/>
      <c r="D303" s="91"/>
      <c r="E303" s="92"/>
      <c r="F303" s="92"/>
      <c r="G303" s="92"/>
      <c r="H303" s="45"/>
      <c r="I303" s="93"/>
      <c r="J303" s="94"/>
      <c r="K303" s="95"/>
      <c r="L303" s="95"/>
      <c r="M303" s="95">
        <f t="shared" si="4"/>
        <v>0</v>
      </c>
      <c r="N303" s="83"/>
    </row>
    <row r="304" spans="2:14" ht="15" hidden="1" customHeight="1" x14ac:dyDescent="0.25">
      <c r="B304" s="50"/>
      <c r="C304" s="50"/>
      <c r="D304" s="91"/>
      <c r="E304" s="92"/>
      <c r="F304" s="92"/>
      <c r="G304" s="92"/>
      <c r="H304" s="45"/>
      <c r="I304" s="93"/>
      <c r="J304" s="94"/>
      <c r="K304" s="95"/>
      <c r="L304" s="95"/>
      <c r="M304" s="95">
        <f t="shared" si="4"/>
        <v>0</v>
      </c>
      <c r="N304" s="83"/>
    </row>
    <row r="305" spans="2:14" ht="15" hidden="1" customHeight="1" x14ac:dyDescent="0.25">
      <c r="B305" s="50"/>
      <c r="C305" s="50"/>
      <c r="D305" s="91"/>
      <c r="E305" s="92"/>
      <c r="F305" s="92"/>
      <c r="G305" s="92"/>
      <c r="H305" s="45"/>
      <c r="I305" s="93"/>
      <c r="J305" s="94"/>
      <c r="K305" s="95"/>
      <c r="L305" s="95"/>
      <c r="M305" s="95">
        <f t="shared" si="4"/>
        <v>0</v>
      </c>
      <c r="N305" s="83"/>
    </row>
    <row r="306" spans="2:14" ht="15" hidden="1" customHeight="1" x14ac:dyDescent="0.25">
      <c r="B306" s="50"/>
      <c r="C306" s="50"/>
      <c r="D306" s="91"/>
      <c r="E306" s="92"/>
      <c r="F306" s="92"/>
      <c r="G306" s="92"/>
      <c r="H306" s="45"/>
      <c r="I306" s="93"/>
      <c r="J306" s="94"/>
      <c r="K306" s="95"/>
      <c r="L306" s="95"/>
      <c r="M306" s="95">
        <f t="shared" si="4"/>
        <v>0</v>
      </c>
      <c r="N306" s="83"/>
    </row>
    <row r="307" spans="2:14" ht="15" hidden="1" customHeight="1" collapsed="1" x14ac:dyDescent="0.25">
      <c r="B307" s="50"/>
      <c r="C307" s="50"/>
      <c r="D307" s="91"/>
      <c r="E307" s="92"/>
      <c r="F307" s="92"/>
      <c r="G307" s="92"/>
      <c r="H307" s="45"/>
      <c r="I307" s="93"/>
      <c r="J307" s="94"/>
      <c r="K307" s="95"/>
      <c r="L307" s="95"/>
      <c r="M307" s="95">
        <f t="shared" si="4"/>
        <v>0</v>
      </c>
      <c r="N307" s="83"/>
    </row>
    <row r="308" spans="2:14" ht="15" hidden="1" customHeight="1" x14ac:dyDescent="0.25">
      <c r="B308" s="50"/>
      <c r="C308" s="50"/>
      <c r="D308" s="91"/>
      <c r="E308" s="92"/>
      <c r="F308" s="92"/>
      <c r="G308" s="92"/>
      <c r="H308" s="45"/>
      <c r="I308" s="93"/>
      <c r="J308" s="94"/>
      <c r="K308" s="95"/>
      <c r="L308" s="95"/>
      <c r="M308" s="95">
        <f t="shared" si="4"/>
        <v>0</v>
      </c>
      <c r="N308" s="83"/>
    </row>
    <row r="309" spans="2:14" ht="15" hidden="1" customHeight="1" x14ac:dyDescent="0.25">
      <c r="B309" s="50"/>
      <c r="C309" s="50"/>
      <c r="D309" s="91"/>
      <c r="E309" s="92"/>
      <c r="F309" s="92"/>
      <c r="G309" s="92"/>
      <c r="H309" s="45"/>
      <c r="I309" s="93"/>
      <c r="J309" s="94"/>
      <c r="K309" s="95"/>
      <c r="L309" s="95"/>
      <c r="M309" s="95">
        <f t="shared" si="4"/>
        <v>0</v>
      </c>
      <c r="N309" s="83"/>
    </row>
    <row r="310" spans="2:14" ht="15" hidden="1" customHeight="1" x14ac:dyDescent="0.25">
      <c r="B310" s="50"/>
      <c r="C310" s="50"/>
      <c r="D310" s="91"/>
      <c r="E310" s="92"/>
      <c r="F310" s="92"/>
      <c r="G310" s="92"/>
      <c r="H310" s="45"/>
      <c r="I310" s="93"/>
      <c r="J310" s="94"/>
      <c r="K310" s="95"/>
      <c r="L310" s="95"/>
      <c r="M310" s="95">
        <f t="shared" si="4"/>
        <v>0</v>
      </c>
      <c r="N310" s="83"/>
    </row>
    <row r="311" spans="2:14" ht="15" hidden="1" customHeight="1" x14ac:dyDescent="0.25">
      <c r="B311" s="50"/>
      <c r="C311" s="50"/>
      <c r="D311" s="91"/>
      <c r="E311" s="92"/>
      <c r="F311" s="92"/>
      <c r="G311" s="92"/>
      <c r="H311" s="45"/>
      <c r="I311" s="93"/>
      <c r="J311" s="94"/>
      <c r="K311" s="95"/>
      <c r="L311" s="95"/>
      <c r="M311" s="95">
        <f t="shared" si="4"/>
        <v>0</v>
      </c>
      <c r="N311" s="83"/>
    </row>
    <row r="312" spans="2:14" ht="15" hidden="1" customHeight="1" x14ac:dyDescent="0.25">
      <c r="B312" s="50"/>
      <c r="C312" s="50"/>
      <c r="D312" s="91"/>
      <c r="E312" s="92"/>
      <c r="F312" s="92"/>
      <c r="G312" s="92"/>
      <c r="H312" s="45"/>
      <c r="I312" s="93"/>
      <c r="J312" s="94"/>
      <c r="K312" s="95"/>
      <c r="L312" s="95"/>
      <c r="M312" s="95">
        <f t="shared" si="4"/>
        <v>0</v>
      </c>
      <c r="N312" s="83"/>
    </row>
    <row r="313" spans="2:14" ht="15" hidden="1" customHeight="1" x14ac:dyDescent="0.25">
      <c r="B313" s="50"/>
      <c r="C313" s="50"/>
      <c r="D313" s="91"/>
      <c r="E313" s="92"/>
      <c r="F313" s="92"/>
      <c r="G313" s="92"/>
      <c r="H313" s="45"/>
      <c r="I313" s="93"/>
      <c r="J313" s="94"/>
      <c r="K313" s="95"/>
      <c r="L313" s="95"/>
      <c r="M313" s="95">
        <f t="shared" si="4"/>
        <v>0</v>
      </c>
      <c r="N313" s="83"/>
    </row>
    <row r="314" spans="2:14" ht="15" hidden="1" customHeight="1" x14ac:dyDescent="0.25">
      <c r="B314" s="50"/>
      <c r="C314" s="50"/>
      <c r="D314" s="91"/>
      <c r="E314" s="92"/>
      <c r="F314" s="92"/>
      <c r="G314" s="92"/>
      <c r="H314" s="45"/>
      <c r="I314" s="93"/>
      <c r="J314" s="94"/>
      <c r="K314" s="95"/>
      <c r="L314" s="95"/>
      <c r="M314" s="95">
        <f t="shared" si="4"/>
        <v>0</v>
      </c>
      <c r="N314" s="83"/>
    </row>
    <row r="315" spans="2:14" ht="15" hidden="1" customHeight="1" x14ac:dyDescent="0.25">
      <c r="B315" s="50"/>
      <c r="C315" s="50"/>
      <c r="D315" s="91"/>
      <c r="E315" s="92"/>
      <c r="F315" s="92"/>
      <c r="G315" s="92"/>
      <c r="H315" s="45"/>
      <c r="I315" s="93"/>
      <c r="J315" s="94"/>
      <c r="K315" s="95"/>
      <c r="L315" s="95"/>
      <c r="M315" s="95">
        <f t="shared" si="4"/>
        <v>0</v>
      </c>
      <c r="N315" s="83"/>
    </row>
    <row r="316" spans="2:14" ht="15" hidden="1" customHeight="1" x14ac:dyDescent="0.25">
      <c r="B316" s="50"/>
      <c r="C316" s="50"/>
      <c r="D316" s="91"/>
      <c r="E316" s="92"/>
      <c r="F316" s="92"/>
      <c r="G316" s="92"/>
      <c r="H316" s="45"/>
      <c r="I316" s="93"/>
      <c r="J316" s="94"/>
      <c r="K316" s="95"/>
      <c r="L316" s="95"/>
      <c r="M316" s="95">
        <f t="shared" si="4"/>
        <v>0</v>
      </c>
      <c r="N316" s="83"/>
    </row>
    <row r="317" spans="2:14" ht="15" hidden="1" customHeight="1" x14ac:dyDescent="0.25">
      <c r="B317" s="50"/>
      <c r="C317" s="50"/>
      <c r="D317" s="91"/>
      <c r="E317" s="92"/>
      <c r="F317" s="92"/>
      <c r="G317" s="92"/>
      <c r="H317" s="45"/>
      <c r="I317" s="93"/>
      <c r="J317" s="94"/>
      <c r="K317" s="95"/>
      <c r="L317" s="95"/>
      <c r="M317" s="95">
        <f t="shared" si="4"/>
        <v>0</v>
      </c>
      <c r="N317" s="83"/>
    </row>
    <row r="318" spans="2:14" ht="15" hidden="1" customHeight="1" x14ac:dyDescent="0.25">
      <c r="B318" s="50"/>
      <c r="C318" s="50"/>
      <c r="D318" s="91"/>
      <c r="E318" s="92"/>
      <c r="F318" s="92"/>
      <c r="G318" s="92"/>
      <c r="H318" s="45"/>
      <c r="I318" s="93"/>
      <c r="J318" s="94"/>
      <c r="K318" s="95"/>
      <c r="L318" s="95"/>
      <c r="M318" s="95">
        <f t="shared" si="4"/>
        <v>0</v>
      </c>
      <c r="N318" s="83"/>
    </row>
    <row r="319" spans="2:14" ht="15" hidden="1" customHeight="1" x14ac:dyDescent="0.25">
      <c r="B319" s="50"/>
      <c r="C319" s="50"/>
      <c r="D319" s="91"/>
      <c r="E319" s="92"/>
      <c r="F319" s="92"/>
      <c r="G319" s="92"/>
      <c r="H319" s="45"/>
      <c r="I319" s="93"/>
      <c r="J319" s="94"/>
      <c r="K319" s="95"/>
      <c r="L319" s="95"/>
      <c r="M319" s="95">
        <f t="shared" si="4"/>
        <v>0</v>
      </c>
      <c r="N319" s="83"/>
    </row>
    <row r="320" spans="2:14" ht="15" hidden="1" customHeight="1" collapsed="1" x14ac:dyDescent="0.25">
      <c r="B320" s="50"/>
      <c r="C320" s="50"/>
      <c r="D320" s="91"/>
      <c r="E320" s="92"/>
      <c r="F320" s="92"/>
      <c r="G320" s="92"/>
      <c r="H320" s="45"/>
      <c r="I320" s="93"/>
      <c r="J320" s="94"/>
      <c r="K320" s="95"/>
      <c r="L320" s="95"/>
      <c r="M320" s="95">
        <f t="shared" si="4"/>
        <v>0</v>
      </c>
      <c r="N320" s="83"/>
    </row>
    <row r="321" spans="2:14" ht="15" hidden="1" customHeight="1" x14ac:dyDescent="0.25">
      <c r="B321" s="50"/>
      <c r="C321" s="50"/>
      <c r="D321" s="91"/>
      <c r="E321" s="92"/>
      <c r="F321" s="92"/>
      <c r="G321" s="92"/>
      <c r="H321" s="45"/>
      <c r="I321" s="93"/>
      <c r="J321" s="94"/>
      <c r="K321" s="95"/>
      <c r="L321" s="95"/>
      <c r="M321" s="95">
        <f t="shared" ref="M321:M384" si="5">L321-K321</f>
        <v>0</v>
      </c>
      <c r="N321" s="83"/>
    </row>
    <row r="322" spans="2:14" ht="15" hidden="1" customHeight="1" x14ac:dyDescent="0.25">
      <c r="B322" s="50"/>
      <c r="C322" s="50"/>
      <c r="D322" s="91"/>
      <c r="E322" s="92"/>
      <c r="F322" s="92"/>
      <c r="G322" s="92"/>
      <c r="H322" s="45"/>
      <c r="I322" s="93"/>
      <c r="J322" s="94"/>
      <c r="K322" s="95"/>
      <c r="L322" s="95"/>
      <c r="M322" s="95">
        <f t="shared" si="5"/>
        <v>0</v>
      </c>
      <c r="N322" s="83"/>
    </row>
    <row r="323" spans="2:14" ht="15" hidden="1" customHeight="1" x14ac:dyDescent="0.25">
      <c r="B323" s="50"/>
      <c r="C323" s="50"/>
      <c r="D323" s="91"/>
      <c r="E323" s="92"/>
      <c r="F323" s="92"/>
      <c r="G323" s="92"/>
      <c r="H323" s="45"/>
      <c r="I323" s="93"/>
      <c r="J323" s="94"/>
      <c r="K323" s="95"/>
      <c r="L323" s="95"/>
      <c r="M323" s="95">
        <f t="shared" si="5"/>
        <v>0</v>
      </c>
      <c r="N323" s="83"/>
    </row>
    <row r="324" spans="2:14" ht="15" hidden="1" customHeight="1" x14ac:dyDescent="0.25">
      <c r="B324" s="50"/>
      <c r="C324" s="50"/>
      <c r="D324" s="91"/>
      <c r="E324" s="92"/>
      <c r="F324" s="92"/>
      <c r="G324" s="92"/>
      <c r="H324" s="45"/>
      <c r="I324" s="93"/>
      <c r="J324" s="94"/>
      <c r="K324" s="95"/>
      <c r="L324" s="95"/>
      <c r="M324" s="95">
        <f t="shared" si="5"/>
        <v>0</v>
      </c>
      <c r="N324" s="83"/>
    </row>
    <row r="325" spans="2:14" ht="15" hidden="1" customHeight="1" x14ac:dyDescent="0.25">
      <c r="B325" s="50"/>
      <c r="C325" s="50"/>
      <c r="D325" s="91"/>
      <c r="E325" s="92"/>
      <c r="F325" s="92"/>
      <c r="G325" s="92"/>
      <c r="H325" s="45"/>
      <c r="I325" s="93"/>
      <c r="J325" s="94"/>
      <c r="K325" s="95"/>
      <c r="L325" s="95"/>
      <c r="M325" s="95">
        <f t="shared" si="5"/>
        <v>0</v>
      </c>
      <c r="N325" s="83"/>
    </row>
    <row r="326" spans="2:14" ht="15" hidden="1" customHeight="1" x14ac:dyDescent="0.25">
      <c r="B326" s="50"/>
      <c r="C326" s="50"/>
      <c r="D326" s="91"/>
      <c r="E326" s="92"/>
      <c r="F326" s="92"/>
      <c r="G326" s="92"/>
      <c r="H326" s="45"/>
      <c r="I326" s="93"/>
      <c r="J326" s="94"/>
      <c r="K326" s="95"/>
      <c r="L326" s="95"/>
      <c r="M326" s="95">
        <f t="shared" si="5"/>
        <v>0</v>
      </c>
      <c r="N326" s="83"/>
    </row>
    <row r="327" spans="2:14" ht="15" hidden="1" customHeight="1" x14ac:dyDescent="0.25">
      <c r="B327" s="50"/>
      <c r="C327" s="50"/>
      <c r="D327" s="91"/>
      <c r="E327" s="92"/>
      <c r="F327" s="92"/>
      <c r="G327" s="92"/>
      <c r="H327" s="45"/>
      <c r="I327" s="93"/>
      <c r="J327" s="94"/>
      <c r="K327" s="95"/>
      <c r="L327" s="95"/>
      <c r="M327" s="95">
        <f t="shared" si="5"/>
        <v>0</v>
      </c>
      <c r="N327" s="83"/>
    </row>
    <row r="328" spans="2:14" ht="15" hidden="1" customHeight="1" x14ac:dyDescent="0.25">
      <c r="B328" s="50"/>
      <c r="C328" s="50"/>
      <c r="D328" s="91"/>
      <c r="E328" s="92"/>
      <c r="F328" s="92"/>
      <c r="G328" s="92"/>
      <c r="H328" s="45"/>
      <c r="I328" s="93"/>
      <c r="J328" s="94"/>
      <c r="K328" s="95"/>
      <c r="L328" s="95"/>
      <c r="M328" s="95">
        <f t="shared" si="5"/>
        <v>0</v>
      </c>
      <c r="N328" s="83"/>
    </row>
    <row r="329" spans="2:14" ht="15" hidden="1" customHeight="1" x14ac:dyDescent="0.25">
      <c r="B329" s="50"/>
      <c r="C329" s="50"/>
      <c r="D329" s="91"/>
      <c r="E329" s="92"/>
      <c r="F329" s="92"/>
      <c r="G329" s="92"/>
      <c r="H329" s="45"/>
      <c r="I329" s="93"/>
      <c r="J329" s="94"/>
      <c r="K329" s="95"/>
      <c r="L329" s="95"/>
      <c r="M329" s="95">
        <f t="shared" si="5"/>
        <v>0</v>
      </c>
      <c r="N329" s="83"/>
    </row>
    <row r="330" spans="2:14" ht="15" hidden="1" customHeight="1" x14ac:dyDescent="0.25">
      <c r="B330" s="50"/>
      <c r="C330" s="50"/>
      <c r="D330" s="91"/>
      <c r="E330" s="92"/>
      <c r="F330" s="92"/>
      <c r="G330" s="92"/>
      <c r="H330" s="45"/>
      <c r="I330" s="93"/>
      <c r="J330" s="94"/>
      <c r="K330" s="95"/>
      <c r="L330" s="95"/>
      <c r="M330" s="95">
        <f t="shared" si="5"/>
        <v>0</v>
      </c>
      <c r="N330" s="83"/>
    </row>
    <row r="331" spans="2:14" ht="15" hidden="1" customHeight="1" x14ac:dyDescent="0.25">
      <c r="B331" s="50"/>
      <c r="C331" s="50"/>
      <c r="D331" s="91"/>
      <c r="E331" s="92"/>
      <c r="F331" s="92"/>
      <c r="G331" s="92"/>
      <c r="H331" s="45"/>
      <c r="I331" s="93"/>
      <c r="J331" s="94"/>
      <c r="K331" s="95"/>
      <c r="L331" s="95"/>
      <c r="M331" s="95">
        <f t="shared" si="5"/>
        <v>0</v>
      </c>
      <c r="N331" s="83"/>
    </row>
    <row r="332" spans="2:14" ht="15" hidden="1" customHeight="1" x14ac:dyDescent="0.25">
      <c r="B332" s="50"/>
      <c r="C332" s="50"/>
      <c r="D332" s="91"/>
      <c r="E332" s="92"/>
      <c r="F332" s="92"/>
      <c r="G332" s="92"/>
      <c r="H332" s="45"/>
      <c r="I332" s="93"/>
      <c r="J332" s="94"/>
      <c r="K332" s="95"/>
      <c r="L332" s="95"/>
      <c r="M332" s="95">
        <f t="shared" si="5"/>
        <v>0</v>
      </c>
      <c r="N332" s="83"/>
    </row>
    <row r="333" spans="2:14" hidden="1" collapsed="1" x14ac:dyDescent="0.25">
      <c r="B333" s="50"/>
      <c r="C333" s="50"/>
      <c r="D333" s="91"/>
      <c r="E333" s="92"/>
      <c r="F333" s="92"/>
      <c r="G333" s="92"/>
      <c r="H333" s="45"/>
      <c r="I333" s="93"/>
      <c r="J333" s="94"/>
      <c r="K333" s="95"/>
      <c r="L333" s="95"/>
      <c r="M333" s="95">
        <f t="shared" si="5"/>
        <v>0</v>
      </c>
      <c r="N333" s="83"/>
    </row>
    <row r="334" spans="2:14" ht="15" hidden="1" customHeight="1" collapsed="1" x14ac:dyDescent="0.25">
      <c r="B334" s="50"/>
      <c r="C334" s="50"/>
      <c r="D334" s="91"/>
      <c r="E334" s="92"/>
      <c r="F334" s="92"/>
      <c r="G334" s="92"/>
      <c r="H334" s="45"/>
      <c r="I334" s="93"/>
      <c r="J334" s="94"/>
      <c r="K334" s="95"/>
      <c r="L334" s="95"/>
      <c r="M334" s="95">
        <f t="shared" si="5"/>
        <v>0</v>
      </c>
      <c r="N334" s="83"/>
    </row>
    <row r="335" spans="2:14" ht="15" hidden="1" customHeight="1" x14ac:dyDescent="0.25">
      <c r="B335" s="50"/>
      <c r="C335" s="50"/>
      <c r="D335" s="91"/>
      <c r="E335" s="92"/>
      <c r="F335" s="92"/>
      <c r="G335" s="92"/>
      <c r="H335" s="45"/>
      <c r="I335" s="93"/>
      <c r="J335" s="94"/>
      <c r="K335" s="95"/>
      <c r="L335" s="95"/>
      <c r="M335" s="95">
        <f t="shared" si="5"/>
        <v>0</v>
      </c>
      <c r="N335" s="83"/>
    </row>
    <row r="336" spans="2:14" ht="15" hidden="1" customHeight="1" x14ac:dyDescent="0.25">
      <c r="B336" s="50"/>
      <c r="C336" s="50"/>
      <c r="D336" s="91"/>
      <c r="E336" s="92"/>
      <c r="F336" s="92"/>
      <c r="G336" s="92"/>
      <c r="H336" s="45"/>
      <c r="I336" s="93"/>
      <c r="J336" s="94"/>
      <c r="K336" s="95"/>
      <c r="L336" s="95"/>
      <c r="M336" s="95">
        <f t="shared" si="5"/>
        <v>0</v>
      </c>
      <c r="N336" s="83"/>
    </row>
    <row r="337" spans="2:14" ht="15" hidden="1" customHeight="1" x14ac:dyDescent="0.25">
      <c r="B337" s="50"/>
      <c r="C337" s="50"/>
      <c r="D337" s="91"/>
      <c r="E337" s="92"/>
      <c r="F337" s="92"/>
      <c r="G337" s="92"/>
      <c r="H337" s="45"/>
      <c r="I337" s="93"/>
      <c r="J337" s="94"/>
      <c r="K337" s="95"/>
      <c r="L337" s="95"/>
      <c r="M337" s="95">
        <f t="shared" si="5"/>
        <v>0</v>
      </c>
      <c r="N337" s="83"/>
    </row>
    <row r="338" spans="2:14" ht="15" hidden="1" customHeight="1" x14ac:dyDescent="0.25">
      <c r="B338" s="50"/>
      <c r="C338" s="50"/>
      <c r="D338" s="91"/>
      <c r="E338" s="92"/>
      <c r="F338" s="92"/>
      <c r="G338" s="92"/>
      <c r="H338" s="45"/>
      <c r="I338" s="93"/>
      <c r="J338" s="94"/>
      <c r="K338" s="95"/>
      <c r="L338" s="95"/>
      <c r="M338" s="95">
        <f t="shared" si="5"/>
        <v>0</v>
      </c>
      <c r="N338" s="83"/>
    </row>
    <row r="339" spans="2:14" ht="15" hidden="1" customHeight="1" x14ac:dyDescent="0.25">
      <c r="B339" s="50"/>
      <c r="C339" s="50"/>
      <c r="D339" s="91"/>
      <c r="E339" s="92"/>
      <c r="F339" s="92"/>
      <c r="G339" s="92"/>
      <c r="H339" s="45"/>
      <c r="I339" s="93"/>
      <c r="J339" s="94"/>
      <c r="K339" s="95"/>
      <c r="L339" s="95"/>
      <c r="M339" s="95">
        <f t="shared" si="5"/>
        <v>0</v>
      </c>
      <c r="N339" s="83"/>
    </row>
    <row r="340" spans="2:14" ht="15" hidden="1" customHeight="1" x14ac:dyDescent="0.25">
      <c r="B340" s="50"/>
      <c r="C340" s="50"/>
      <c r="D340" s="91"/>
      <c r="E340" s="92"/>
      <c r="F340" s="92"/>
      <c r="G340" s="92"/>
      <c r="H340" s="45"/>
      <c r="I340" s="93"/>
      <c r="J340" s="94"/>
      <c r="K340" s="95"/>
      <c r="L340" s="95"/>
      <c r="M340" s="95">
        <f t="shared" si="5"/>
        <v>0</v>
      </c>
      <c r="N340" s="83"/>
    </row>
    <row r="341" spans="2:14" ht="15" hidden="1" customHeight="1" x14ac:dyDescent="0.25">
      <c r="B341" s="50"/>
      <c r="C341" s="50"/>
      <c r="D341" s="91"/>
      <c r="E341" s="92"/>
      <c r="F341" s="92"/>
      <c r="G341" s="92"/>
      <c r="H341" s="45"/>
      <c r="I341" s="93"/>
      <c r="J341" s="94"/>
      <c r="K341" s="95"/>
      <c r="L341" s="95"/>
      <c r="M341" s="95">
        <f t="shared" si="5"/>
        <v>0</v>
      </c>
      <c r="N341" s="83"/>
    </row>
    <row r="342" spans="2:14" ht="15" hidden="1" customHeight="1" collapsed="1" x14ac:dyDescent="0.25">
      <c r="B342" s="50"/>
      <c r="C342" s="50"/>
      <c r="D342" s="91"/>
      <c r="E342" s="92"/>
      <c r="F342" s="92"/>
      <c r="G342" s="92"/>
      <c r="H342" s="45"/>
      <c r="I342" s="93"/>
      <c r="J342" s="94"/>
      <c r="K342" s="95"/>
      <c r="L342" s="95"/>
      <c r="M342" s="95">
        <f t="shared" si="5"/>
        <v>0</v>
      </c>
      <c r="N342" s="83"/>
    </row>
    <row r="343" spans="2:14" ht="15" hidden="1" customHeight="1" collapsed="1" x14ac:dyDescent="0.25">
      <c r="B343" s="50"/>
      <c r="C343" s="50"/>
      <c r="D343" s="91"/>
      <c r="E343" s="92"/>
      <c r="F343" s="92"/>
      <c r="G343" s="92"/>
      <c r="H343" s="45"/>
      <c r="I343" s="93"/>
      <c r="J343" s="94"/>
      <c r="K343" s="95"/>
      <c r="L343" s="95"/>
      <c r="M343" s="95">
        <f t="shared" si="5"/>
        <v>0</v>
      </c>
      <c r="N343" s="83"/>
    </row>
    <row r="344" spans="2:14" ht="15" hidden="1" customHeight="1" x14ac:dyDescent="0.25">
      <c r="B344" s="50"/>
      <c r="C344" s="50"/>
      <c r="D344" s="91"/>
      <c r="E344" s="92"/>
      <c r="F344" s="92"/>
      <c r="G344" s="92"/>
      <c r="H344" s="45"/>
      <c r="I344" s="93"/>
      <c r="J344" s="94"/>
      <c r="K344" s="95"/>
      <c r="L344" s="95"/>
      <c r="M344" s="95">
        <f t="shared" si="5"/>
        <v>0</v>
      </c>
      <c r="N344" s="83"/>
    </row>
    <row r="345" spans="2:14" ht="15" hidden="1" customHeight="1" x14ac:dyDescent="0.25">
      <c r="B345" s="50"/>
      <c r="C345" s="50"/>
      <c r="D345" s="91"/>
      <c r="E345" s="92"/>
      <c r="F345" s="92"/>
      <c r="G345" s="92"/>
      <c r="H345" s="45"/>
      <c r="I345" s="93"/>
      <c r="J345" s="94"/>
      <c r="K345" s="95"/>
      <c r="L345" s="95"/>
      <c r="M345" s="95">
        <f t="shared" si="5"/>
        <v>0</v>
      </c>
      <c r="N345" s="83"/>
    </row>
    <row r="346" spans="2:14" ht="15" hidden="1" customHeight="1" x14ac:dyDescent="0.25">
      <c r="B346" s="50"/>
      <c r="C346" s="50"/>
      <c r="D346" s="91"/>
      <c r="E346" s="92"/>
      <c r="F346" s="92"/>
      <c r="G346" s="92"/>
      <c r="H346" s="45"/>
      <c r="I346" s="93"/>
      <c r="J346" s="94"/>
      <c r="K346" s="95"/>
      <c r="L346" s="95"/>
      <c r="M346" s="95">
        <f t="shared" si="5"/>
        <v>0</v>
      </c>
      <c r="N346" s="83"/>
    </row>
    <row r="347" spans="2:14" ht="15" hidden="1" customHeight="1" x14ac:dyDescent="0.25">
      <c r="B347" s="50"/>
      <c r="C347" s="50"/>
      <c r="D347" s="91"/>
      <c r="E347" s="92"/>
      <c r="F347" s="92"/>
      <c r="G347" s="92"/>
      <c r="H347" s="45"/>
      <c r="I347" s="93"/>
      <c r="J347" s="94"/>
      <c r="K347" s="95"/>
      <c r="L347" s="95"/>
      <c r="M347" s="95">
        <f t="shared" si="5"/>
        <v>0</v>
      </c>
      <c r="N347" s="83"/>
    </row>
    <row r="348" spans="2:14" ht="15" hidden="1" customHeight="1" x14ac:dyDescent="0.25">
      <c r="B348" s="50"/>
      <c r="C348" s="50"/>
      <c r="D348" s="91"/>
      <c r="E348" s="92"/>
      <c r="F348" s="92"/>
      <c r="G348" s="92"/>
      <c r="H348" s="45"/>
      <c r="I348" s="93"/>
      <c r="J348" s="94"/>
      <c r="K348" s="95"/>
      <c r="L348" s="95"/>
      <c r="M348" s="95">
        <f t="shared" si="5"/>
        <v>0</v>
      </c>
      <c r="N348" s="83"/>
    </row>
    <row r="349" spans="2:14" ht="15" hidden="1" customHeight="1" x14ac:dyDescent="0.25">
      <c r="B349" s="50"/>
      <c r="C349" s="50"/>
      <c r="D349" s="91"/>
      <c r="E349" s="92"/>
      <c r="F349" s="92"/>
      <c r="G349" s="92"/>
      <c r="H349" s="45"/>
      <c r="I349" s="93"/>
      <c r="J349" s="94"/>
      <c r="K349" s="95"/>
      <c r="L349" s="95"/>
      <c r="M349" s="95">
        <f t="shared" si="5"/>
        <v>0</v>
      </c>
      <c r="N349" s="83"/>
    </row>
    <row r="350" spans="2:14" ht="15" hidden="1" customHeight="1" x14ac:dyDescent="0.25">
      <c r="B350" s="50"/>
      <c r="C350" s="50"/>
      <c r="D350" s="91"/>
      <c r="E350" s="92"/>
      <c r="F350" s="92"/>
      <c r="G350" s="92"/>
      <c r="H350" s="45"/>
      <c r="I350" s="93"/>
      <c r="J350" s="94"/>
      <c r="K350" s="95"/>
      <c r="L350" s="95"/>
      <c r="M350" s="95">
        <f t="shared" si="5"/>
        <v>0</v>
      </c>
      <c r="N350" s="83"/>
    </row>
    <row r="351" spans="2:14" ht="15" hidden="1" customHeight="1" x14ac:dyDescent="0.25">
      <c r="B351" s="50"/>
      <c r="C351" s="50"/>
      <c r="D351" s="91"/>
      <c r="E351" s="92"/>
      <c r="F351" s="92"/>
      <c r="G351" s="92"/>
      <c r="H351" s="45"/>
      <c r="I351" s="93"/>
      <c r="J351" s="94"/>
      <c r="K351" s="95"/>
      <c r="L351" s="95"/>
      <c r="M351" s="95">
        <f t="shared" si="5"/>
        <v>0</v>
      </c>
      <c r="N351" s="83"/>
    </row>
    <row r="352" spans="2:14" ht="15" hidden="1" customHeight="1" x14ac:dyDescent="0.25">
      <c r="B352" s="50"/>
      <c r="C352" s="50"/>
      <c r="D352" s="91"/>
      <c r="E352" s="92"/>
      <c r="F352" s="92"/>
      <c r="G352" s="92"/>
      <c r="H352" s="45"/>
      <c r="I352" s="93"/>
      <c r="J352" s="94"/>
      <c r="K352" s="95"/>
      <c r="L352" s="95"/>
      <c r="M352" s="95">
        <f t="shared" si="5"/>
        <v>0</v>
      </c>
      <c r="N352" s="83"/>
    </row>
    <row r="353" spans="2:14" ht="15" hidden="1" customHeight="1" x14ac:dyDescent="0.25">
      <c r="B353" s="50"/>
      <c r="C353" s="50"/>
      <c r="D353" s="91"/>
      <c r="E353" s="92"/>
      <c r="F353" s="92"/>
      <c r="G353" s="92"/>
      <c r="H353" s="45"/>
      <c r="I353" s="93"/>
      <c r="J353" s="94"/>
      <c r="K353" s="95"/>
      <c r="L353" s="95"/>
      <c r="M353" s="95">
        <f t="shared" si="5"/>
        <v>0</v>
      </c>
      <c r="N353" s="83"/>
    </row>
    <row r="354" spans="2:14" ht="15" hidden="1" customHeight="1" collapsed="1" x14ac:dyDescent="0.25">
      <c r="B354" s="50"/>
      <c r="C354" s="50"/>
      <c r="D354" s="91"/>
      <c r="E354" s="92"/>
      <c r="F354" s="92"/>
      <c r="G354" s="92"/>
      <c r="H354" s="45"/>
      <c r="I354" s="93"/>
      <c r="J354" s="94"/>
      <c r="K354" s="95"/>
      <c r="L354" s="95"/>
      <c r="M354" s="95">
        <f t="shared" si="5"/>
        <v>0</v>
      </c>
      <c r="N354" s="83"/>
    </row>
    <row r="355" spans="2:14" ht="15" hidden="1" customHeight="1" x14ac:dyDescent="0.25">
      <c r="B355" s="50"/>
      <c r="C355" s="50"/>
      <c r="D355" s="91"/>
      <c r="E355" s="92"/>
      <c r="F355" s="92"/>
      <c r="G355" s="92"/>
      <c r="H355" s="45"/>
      <c r="I355" s="93"/>
      <c r="J355" s="94"/>
      <c r="K355" s="95"/>
      <c r="L355" s="95"/>
      <c r="M355" s="95">
        <f t="shared" si="5"/>
        <v>0</v>
      </c>
      <c r="N355" s="83"/>
    </row>
    <row r="356" spans="2:14" ht="15" hidden="1" customHeight="1" x14ac:dyDescent="0.25">
      <c r="B356" s="50"/>
      <c r="C356" s="50"/>
      <c r="D356" s="91"/>
      <c r="E356" s="92"/>
      <c r="F356" s="92"/>
      <c r="G356" s="92"/>
      <c r="H356" s="45"/>
      <c r="I356" s="93"/>
      <c r="J356" s="94"/>
      <c r="K356" s="95"/>
      <c r="L356" s="95"/>
      <c r="M356" s="95">
        <f t="shared" si="5"/>
        <v>0</v>
      </c>
      <c r="N356" s="83"/>
    </row>
    <row r="357" spans="2:14" ht="15" hidden="1" customHeight="1" x14ac:dyDescent="0.25">
      <c r="B357" s="50"/>
      <c r="C357" s="50"/>
      <c r="D357" s="91"/>
      <c r="E357" s="92"/>
      <c r="F357" s="92"/>
      <c r="G357" s="92"/>
      <c r="H357" s="45"/>
      <c r="I357" s="93"/>
      <c r="J357" s="94"/>
      <c r="K357" s="95"/>
      <c r="L357" s="95"/>
      <c r="M357" s="95">
        <f t="shared" si="5"/>
        <v>0</v>
      </c>
      <c r="N357" s="83"/>
    </row>
    <row r="358" spans="2:14" ht="15" hidden="1" customHeight="1" x14ac:dyDescent="0.25">
      <c r="B358" s="50"/>
      <c r="C358" s="50"/>
      <c r="D358" s="91"/>
      <c r="E358" s="92"/>
      <c r="F358" s="92"/>
      <c r="G358" s="92"/>
      <c r="H358" s="45"/>
      <c r="I358" s="93"/>
      <c r="J358" s="94"/>
      <c r="K358" s="95"/>
      <c r="L358" s="95"/>
      <c r="M358" s="95">
        <f t="shared" si="5"/>
        <v>0</v>
      </c>
      <c r="N358" s="83"/>
    </row>
    <row r="359" spans="2:14" ht="15" hidden="1" customHeight="1" x14ac:dyDescent="0.25">
      <c r="B359" s="50"/>
      <c r="C359" s="50"/>
      <c r="D359" s="91"/>
      <c r="E359" s="92"/>
      <c r="F359" s="92"/>
      <c r="G359" s="92"/>
      <c r="H359" s="45"/>
      <c r="I359" s="93"/>
      <c r="J359" s="94"/>
      <c r="K359" s="95"/>
      <c r="L359" s="95"/>
      <c r="M359" s="95">
        <f t="shared" si="5"/>
        <v>0</v>
      </c>
      <c r="N359" s="83"/>
    </row>
    <row r="360" spans="2:14" ht="15" hidden="1" customHeight="1" x14ac:dyDescent="0.25">
      <c r="B360" s="50"/>
      <c r="C360" s="50"/>
      <c r="D360" s="91"/>
      <c r="E360" s="92"/>
      <c r="F360" s="92"/>
      <c r="G360" s="92"/>
      <c r="H360" s="45"/>
      <c r="I360" s="93"/>
      <c r="J360" s="94"/>
      <c r="K360" s="95"/>
      <c r="L360" s="95"/>
      <c r="M360" s="95">
        <f t="shared" si="5"/>
        <v>0</v>
      </c>
      <c r="N360" s="83"/>
    </row>
    <row r="361" spans="2:14" ht="15" hidden="1" customHeight="1" x14ac:dyDescent="0.25">
      <c r="B361" s="50"/>
      <c r="C361" s="50"/>
      <c r="D361" s="91"/>
      <c r="E361" s="92"/>
      <c r="F361" s="92"/>
      <c r="G361" s="92"/>
      <c r="H361" s="45"/>
      <c r="I361" s="93"/>
      <c r="J361" s="94"/>
      <c r="K361" s="95"/>
      <c r="L361" s="95"/>
      <c r="M361" s="95">
        <f t="shared" si="5"/>
        <v>0</v>
      </c>
      <c r="N361" s="83"/>
    </row>
    <row r="362" spans="2:14" ht="15" hidden="1" customHeight="1" x14ac:dyDescent="0.25">
      <c r="B362" s="50"/>
      <c r="C362" s="50"/>
      <c r="D362" s="91"/>
      <c r="E362" s="92"/>
      <c r="F362" s="92"/>
      <c r="G362" s="92"/>
      <c r="H362" s="45"/>
      <c r="I362" s="93"/>
      <c r="J362" s="94"/>
      <c r="K362" s="95"/>
      <c r="L362" s="95"/>
      <c r="M362" s="95">
        <f t="shared" si="5"/>
        <v>0</v>
      </c>
      <c r="N362" s="83"/>
    </row>
    <row r="363" spans="2:14" ht="15" hidden="1" customHeight="1" x14ac:dyDescent="0.25">
      <c r="B363" s="50"/>
      <c r="C363" s="50"/>
      <c r="D363" s="91"/>
      <c r="E363" s="92"/>
      <c r="F363" s="92"/>
      <c r="G363" s="92"/>
      <c r="H363" s="45"/>
      <c r="I363" s="93"/>
      <c r="J363" s="94"/>
      <c r="K363" s="95"/>
      <c r="L363" s="95"/>
      <c r="M363" s="95">
        <f t="shared" si="5"/>
        <v>0</v>
      </c>
      <c r="N363" s="83"/>
    </row>
    <row r="364" spans="2:14" ht="15" hidden="1" customHeight="1" x14ac:dyDescent="0.25">
      <c r="B364" s="50"/>
      <c r="C364" s="50"/>
      <c r="D364" s="91"/>
      <c r="E364" s="92"/>
      <c r="F364" s="92"/>
      <c r="G364" s="92"/>
      <c r="H364" s="45"/>
      <c r="I364" s="93"/>
      <c r="J364" s="94"/>
      <c r="K364" s="95"/>
      <c r="L364" s="95"/>
      <c r="M364" s="95">
        <f t="shared" si="5"/>
        <v>0</v>
      </c>
      <c r="N364" s="83"/>
    </row>
    <row r="365" spans="2:14" ht="15" hidden="1" customHeight="1" collapsed="1" x14ac:dyDescent="0.25">
      <c r="B365" s="50"/>
      <c r="C365" s="50"/>
      <c r="D365" s="91"/>
      <c r="E365" s="92"/>
      <c r="F365" s="92"/>
      <c r="G365" s="92"/>
      <c r="H365" s="45"/>
      <c r="I365" s="93"/>
      <c r="J365" s="94"/>
      <c r="K365" s="95"/>
      <c r="L365" s="95"/>
      <c r="M365" s="95">
        <f t="shared" si="5"/>
        <v>0</v>
      </c>
      <c r="N365" s="83"/>
    </row>
    <row r="366" spans="2:14" ht="15" hidden="1" customHeight="1" x14ac:dyDescent="0.25">
      <c r="B366" s="50"/>
      <c r="C366" s="50"/>
      <c r="D366" s="91"/>
      <c r="E366" s="92"/>
      <c r="F366" s="92"/>
      <c r="G366" s="92"/>
      <c r="H366" s="45"/>
      <c r="I366" s="93"/>
      <c r="J366" s="94"/>
      <c r="K366" s="95"/>
      <c r="L366" s="95"/>
      <c r="M366" s="95">
        <f t="shared" si="5"/>
        <v>0</v>
      </c>
      <c r="N366" s="83"/>
    </row>
    <row r="367" spans="2:14" ht="15" hidden="1" customHeight="1" x14ac:dyDescent="0.25">
      <c r="B367" s="50"/>
      <c r="C367" s="50"/>
      <c r="D367" s="91"/>
      <c r="E367" s="92"/>
      <c r="F367" s="92"/>
      <c r="G367" s="92"/>
      <c r="H367" s="45"/>
      <c r="I367" s="93"/>
      <c r="J367" s="94"/>
      <c r="K367" s="95"/>
      <c r="L367" s="95"/>
      <c r="M367" s="95">
        <f t="shared" si="5"/>
        <v>0</v>
      </c>
      <c r="N367" s="83"/>
    </row>
    <row r="368" spans="2:14" ht="15" hidden="1" customHeight="1" x14ac:dyDescent="0.25">
      <c r="B368" s="50"/>
      <c r="C368" s="50"/>
      <c r="D368" s="91"/>
      <c r="E368" s="92"/>
      <c r="F368" s="92"/>
      <c r="G368" s="92"/>
      <c r="H368" s="45"/>
      <c r="I368" s="93"/>
      <c r="J368" s="94"/>
      <c r="K368" s="95"/>
      <c r="L368" s="95"/>
      <c r="M368" s="95">
        <f t="shared" si="5"/>
        <v>0</v>
      </c>
      <c r="N368" s="83"/>
    </row>
    <row r="369" spans="2:14" ht="15" hidden="1" customHeight="1" collapsed="1" x14ac:dyDescent="0.25">
      <c r="B369" s="50"/>
      <c r="C369" s="50"/>
      <c r="D369" s="91"/>
      <c r="E369" s="92"/>
      <c r="F369" s="92"/>
      <c r="G369" s="92"/>
      <c r="H369" s="45"/>
      <c r="I369" s="93"/>
      <c r="J369" s="94"/>
      <c r="K369" s="95"/>
      <c r="L369" s="95"/>
      <c r="M369" s="95">
        <f t="shared" si="5"/>
        <v>0</v>
      </c>
      <c r="N369" s="83"/>
    </row>
    <row r="370" spans="2:14" ht="15" hidden="1" customHeight="1" x14ac:dyDescent="0.25">
      <c r="B370" s="50"/>
      <c r="C370" s="50"/>
      <c r="D370" s="91"/>
      <c r="E370" s="92"/>
      <c r="F370" s="92"/>
      <c r="G370" s="92"/>
      <c r="H370" s="45"/>
      <c r="I370" s="93"/>
      <c r="J370" s="94"/>
      <c r="K370" s="95"/>
      <c r="L370" s="95"/>
      <c r="M370" s="95">
        <f t="shared" si="5"/>
        <v>0</v>
      </c>
      <c r="N370" s="83"/>
    </row>
    <row r="371" spans="2:14" ht="15" hidden="1" customHeight="1" x14ac:dyDescent="0.25">
      <c r="B371" s="50"/>
      <c r="C371" s="50"/>
      <c r="D371" s="91"/>
      <c r="E371" s="92"/>
      <c r="F371" s="92"/>
      <c r="G371" s="92"/>
      <c r="H371" s="45"/>
      <c r="I371" s="93"/>
      <c r="J371" s="94"/>
      <c r="K371" s="95"/>
      <c r="L371" s="95"/>
      <c r="M371" s="95">
        <f t="shared" si="5"/>
        <v>0</v>
      </c>
      <c r="N371" s="83"/>
    </row>
    <row r="372" spans="2:14" ht="15" hidden="1" customHeight="1" x14ac:dyDescent="0.25">
      <c r="B372" s="50"/>
      <c r="C372" s="50"/>
      <c r="D372" s="91"/>
      <c r="E372" s="92"/>
      <c r="F372" s="92"/>
      <c r="G372" s="92"/>
      <c r="H372" s="45"/>
      <c r="I372" s="93"/>
      <c r="J372" s="94"/>
      <c r="K372" s="95"/>
      <c r="L372" s="95"/>
      <c r="M372" s="95">
        <f t="shared" si="5"/>
        <v>0</v>
      </c>
      <c r="N372" s="83"/>
    </row>
    <row r="373" spans="2:14" ht="15" hidden="1" customHeight="1" x14ac:dyDescent="0.25">
      <c r="B373" s="50"/>
      <c r="C373" s="50"/>
      <c r="D373" s="91"/>
      <c r="E373" s="92"/>
      <c r="F373" s="92"/>
      <c r="G373" s="92"/>
      <c r="H373" s="45"/>
      <c r="I373" s="93"/>
      <c r="J373" s="94"/>
      <c r="K373" s="95"/>
      <c r="L373" s="95"/>
      <c r="M373" s="95">
        <f t="shared" si="5"/>
        <v>0</v>
      </c>
      <c r="N373" s="83"/>
    </row>
    <row r="374" spans="2:14" ht="15" hidden="1" customHeight="1" x14ac:dyDescent="0.25">
      <c r="B374" s="50"/>
      <c r="C374" s="50"/>
      <c r="D374" s="91"/>
      <c r="E374" s="92"/>
      <c r="F374" s="92"/>
      <c r="G374" s="92"/>
      <c r="H374" s="45"/>
      <c r="I374" s="93"/>
      <c r="J374" s="94"/>
      <c r="K374" s="95"/>
      <c r="L374" s="95"/>
      <c r="M374" s="95">
        <f t="shared" si="5"/>
        <v>0</v>
      </c>
      <c r="N374" s="83"/>
    </row>
    <row r="375" spans="2:14" ht="15" hidden="1" customHeight="1" collapsed="1" x14ac:dyDescent="0.25">
      <c r="B375" s="50"/>
      <c r="C375" s="50"/>
      <c r="D375" s="91"/>
      <c r="E375" s="92"/>
      <c r="F375" s="92"/>
      <c r="G375" s="92"/>
      <c r="H375" s="45"/>
      <c r="I375" s="93"/>
      <c r="J375" s="94"/>
      <c r="K375" s="95"/>
      <c r="L375" s="95"/>
      <c r="M375" s="95">
        <f t="shared" si="5"/>
        <v>0</v>
      </c>
      <c r="N375" s="83"/>
    </row>
    <row r="376" spans="2:14" ht="15" hidden="1" customHeight="1" x14ac:dyDescent="0.25">
      <c r="B376" s="50"/>
      <c r="C376" s="50"/>
      <c r="D376" s="91"/>
      <c r="E376" s="92"/>
      <c r="F376" s="92"/>
      <c r="G376" s="92"/>
      <c r="H376" s="45"/>
      <c r="I376" s="93"/>
      <c r="J376" s="94"/>
      <c r="K376" s="95"/>
      <c r="L376" s="95"/>
      <c r="M376" s="95">
        <f t="shared" si="5"/>
        <v>0</v>
      </c>
      <c r="N376" s="83"/>
    </row>
    <row r="377" spans="2:14" ht="15" hidden="1" customHeight="1" x14ac:dyDescent="0.25">
      <c r="B377" s="50"/>
      <c r="C377" s="50"/>
      <c r="D377" s="91"/>
      <c r="E377" s="92"/>
      <c r="F377" s="92"/>
      <c r="G377" s="92"/>
      <c r="H377" s="45"/>
      <c r="I377" s="93"/>
      <c r="J377" s="94"/>
      <c r="K377" s="95"/>
      <c r="L377" s="95"/>
      <c r="M377" s="95">
        <f t="shared" si="5"/>
        <v>0</v>
      </c>
      <c r="N377" s="83"/>
    </row>
    <row r="378" spans="2:14" ht="15" hidden="1" customHeight="1" x14ac:dyDescent="0.25">
      <c r="B378" s="50"/>
      <c r="C378" s="50"/>
      <c r="D378" s="91"/>
      <c r="E378" s="92"/>
      <c r="F378" s="92"/>
      <c r="G378" s="92"/>
      <c r="H378" s="45"/>
      <c r="I378" s="93"/>
      <c r="J378" s="94"/>
      <c r="K378" s="95"/>
      <c r="L378" s="95"/>
      <c r="M378" s="95">
        <f t="shared" si="5"/>
        <v>0</v>
      </c>
      <c r="N378" s="83"/>
    </row>
    <row r="379" spans="2:14" ht="15" hidden="1" customHeight="1" x14ac:dyDescent="0.25">
      <c r="B379" s="50"/>
      <c r="C379" s="50"/>
      <c r="D379" s="91"/>
      <c r="E379" s="92"/>
      <c r="F379" s="92"/>
      <c r="G379" s="92"/>
      <c r="H379" s="45"/>
      <c r="I379" s="93"/>
      <c r="J379" s="94"/>
      <c r="K379" s="95"/>
      <c r="L379" s="95"/>
      <c r="M379" s="95">
        <f t="shared" si="5"/>
        <v>0</v>
      </c>
      <c r="N379" s="83"/>
    </row>
    <row r="380" spans="2:14" ht="15" hidden="1" customHeight="1" x14ac:dyDescent="0.25">
      <c r="B380" s="50"/>
      <c r="C380" s="50"/>
      <c r="D380" s="91"/>
      <c r="E380" s="92"/>
      <c r="F380" s="92"/>
      <c r="G380" s="92"/>
      <c r="H380" s="45"/>
      <c r="I380" s="93"/>
      <c r="J380" s="94"/>
      <c r="K380" s="95"/>
      <c r="L380" s="95"/>
      <c r="M380" s="95">
        <f t="shared" si="5"/>
        <v>0</v>
      </c>
      <c r="N380" s="83"/>
    </row>
    <row r="381" spans="2:14" ht="15" hidden="1" customHeight="1" x14ac:dyDescent="0.25">
      <c r="B381" s="50"/>
      <c r="C381" s="50"/>
      <c r="D381" s="91"/>
      <c r="E381" s="92"/>
      <c r="F381" s="92"/>
      <c r="G381" s="92"/>
      <c r="H381" s="45"/>
      <c r="I381" s="93"/>
      <c r="J381" s="94"/>
      <c r="K381" s="95"/>
      <c r="L381" s="95"/>
      <c r="M381" s="95">
        <f t="shared" si="5"/>
        <v>0</v>
      </c>
      <c r="N381" s="83"/>
    </row>
    <row r="382" spans="2:14" ht="15" hidden="1" customHeight="1" x14ac:dyDescent="0.25">
      <c r="B382" s="50"/>
      <c r="C382" s="50"/>
      <c r="D382" s="91"/>
      <c r="E382" s="92"/>
      <c r="F382" s="92"/>
      <c r="G382" s="92"/>
      <c r="H382" s="45"/>
      <c r="I382" s="93"/>
      <c r="J382" s="94"/>
      <c r="K382" s="95"/>
      <c r="L382" s="95"/>
      <c r="M382" s="95">
        <f t="shared" si="5"/>
        <v>0</v>
      </c>
      <c r="N382" s="83"/>
    </row>
    <row r="383" spans="2:14" ht="15" hidden="1" customHeight="1" collapsed="1" x14ac:dyDescent="0.25">
      <c r="B383" s="50"/>
      <c r="C383" s="50"/>
      <c r="D383" s="91"/>
      <c r="E383" s="92"/>
      <c r="F383" s="92"/>
      <c r="G383" s="92"/>
      <c r="H383" s="45"/>
      <c r="I383" s="93"/>
      <c r="J383" s="94"/>
      <c r="K383" s="95"/>
      <c r="L383" s="95"/>
      <c r="M383" s="95">
        <f t="shared" si="5"/>
        <v>0</v>
      </c>
      <c r="N383" s="83"/>
    </row>
    <row r="384" spans="2:14" ht="15" hidden="1" customHeight="1" x14ac:dyDescent="0.25">
      <c r="B384" s="50"/>
      <c r="C384" s="50"/>
      <c r="D384" s="91"/>
      <c r="E384" s="92"/>
      <c r="F384" s="92"/>
      <c r="G384" s="92"/>
      <c r="H384" s="45"/>
      <c r="I384" s="93"/>
      <c r="J384" s="94"/>
      <c r="K384" s="95"/>
      <c r="L384" s="95"/>
      <c r="M384" s="95">
        <f t="shared" si="5"/>
        <v>0</v>
      </c>
      <c r="N384" s="83"/>
    </row>
    <row r="385" spans="2:14" ht="15" hidden="1" customHeight="1" x14ac:dyDescent="0.25">
      <c r="B385" s="50"/>
      <c r="C385" s="50"/>
      <c r="D385" s="91"/>
      <c r="E385" s="92"/>
      <c r="F385" s="92"/>
      <c r="G385" s="92"/>
      <c r="H385" s="45"/>
      <c r="I385" s="93"/>
      <c r="J385" s="94"/>
      <c r="K385" s="95"/>
      <c r="L385" s="95"/>
      <c r="M385" s="95">
        <f t="shared" ref="M385:M393" si="6">L385-K385</f>
        <v>0</v>
      </c>
      <c r="N385" s="83"/>
    </row>
    <row r="386" spans="2:14" ht="15" hidden="1" customHeight="1" x14ac:dyDescent="0.25">
      <c r="B386" s="50"/>
      <c r="C386" s="50"/>
      <c r="D386" s="91"/>
      <c r="E386" s="92"/>
      <c r="F386" s="92"/>
      <c r="G386" s="92"/>
      <c r="H386" s="45"/>
      <c r="I386" s="93"/>
      <c r="J386" s="94"/>
      <c r="K386" s="95"/>
      <c r="L386" s="95"/>
      <c r="M386" s="95">
        <f t="shared" si="6"/>
        <v>0</v>
      </c>
      <c r="N386" s="83"/>
    </row>
    <row r="387" spans="2:14" ht="15" hidden="1" customHeight="1" collapsed="1" x14ac:dyDescent="0.25">
      <c r="B387" s="50"/>
      <c r="C387" s="50"/>
      <c r="D387" s="91"/>
      <c r="E387" s="92"/>
      <c r="F387" s="92"/>
      <c r="G387" s="92"/>
      <c r="H387" s="45"/>
      <c r="I387" s="93"/>
      <c r="J387" s="94"/>
      <c r="K387" s="95"/>
      <c r="L387" s="95"/>
      <c r="M387" s="95">
        <f t="shared" si="6"/>
        <v>0</v>
      </c>
      <c r="N387" s="83"/>
    </row>
    <row r="388" spans="2:14" ht="15" hidden="1" customHeight="1" x14ac:dyDescent="0.25">
      <c r="B388" s="50"/>
      <c r="C388" s="50"/>
      <c r="D388" s="91"/>
      <c r="E388" s="92"/>
      <c r="F388" s="92"/>
      <c r="G388" s="92"/>
      <c r="H388" s="45"/>
      <c r="I388" s="93"/>
      <c r="J388" s="94"/>
      <c r="K388" s="95"/>
      <c r="L388" s="95"/>
      <c r="M388" s="95">
        <f t="shared" si="6"/>
        <v>0</v>
      </c>
      <c r="N388" s="83"/>
    </row>
    <row r="389" spans="2:14" ht="15" hidden="1" customHeight="1" x14ac:dyDescent="0.25">
      <c r="B389" s="50"/>
      <c r="C389" s="50"/>
      <c r="D389" s="91"/>
      <c r="E389" s="92"/>
      <c r="F389" s="92"/>
      <c r="G389" s="92"/>
      <c r="H389" s="45"/>
      <c r="I389" s="93"/>
      <c r="J389" s="94"/>
      <c r="K389" s="95"/>
      <c r="L389" s="95"/>
      <c r="M389" s="95">
        <f t="shared" si="6"/>
        <v>0</v>
      </c>
      <c r="N389" s="83"/>
    </row>
    <row r="390" spans="2:14" ht="15" hidden="1" customHeight="1" x14ac:dyDescent="0.25">
      <c r="B390" s="50"/>
      <c r="C390" s="50"/>
      <c r="D390" s="91"/>
      <c r="E390" s="92"/>
      <c r="F390" s="92"/>
      <c r="G390" s="92"/>
      <c r="H390" s="45"/>
      <c r="I390" s="93"/>
      <c r="J390" s="94"/>
      <c r="K390" s="95"/>
      <c r="L390" s="95"/>
      <c r="M390" s="95">
        <f t="shared" si="6"/>
        <v>0</v>
      </c>
      <c r="N390" s="83"/>
    </row>
    <row r="391" spans="2:14" ht="15" hidden="1" customHeight="1" x14ac:dyDescent="0.25">
      <c r="B391" s="50"/>
      <c r="C391" s="50"/>
      <c r="D391" s="91"/>
      <c r="E391" s="92"/>
      <c r="F391" s="92"/>
      <c r="G391" s="92"/>
      <c r="H391" s="45"/>
      <c r="I391" s="93"/>
      <c r="J391" s="94"/>
      <c r="K391" s="95"/>
      <c r="L391" s="95"/>
      <c r="M391" s="95">
        <f t="shared" si="6"/>
        <v>0</v>
      </c>
      <c r="N391" s="83"/>
    </row>
    <row r="392" spans="2:14" ht="15" hidden="1" customHeight="1" x14ac:dyDescent="0.25">
      <c r="B392" s="50"/>
      <c r="C392" s="50"/>
      <c r="D392" s="91"/>
      <c r="E392" s="92"/>
      <c r="F392" s="92"/>
      <c r="G392" s="92"/>
      <c r="H392" s="45"/>
      <c r="I392" s="93"/>
      <c r="J392" s="94"/>
      <c r="K392" s="95"/>
      <c r="L392" s="95"/>
      <c r="M392" s="95">
        <f t="shared" si="6"/>
        <v>0</v>
      </c>
      <c r="N392" s="83"/>
    </row>
    <row r="393" spans="2:14" hidden="1" x14ac:dyDescent="0.25">
      <c r="B393" s="96"/>
      <c r="C393" s="96"/>
      <c r="D393" s="97"/>
      <c r="E393" s="98"/>
      <c r="F393" s="98"/>
      <c r="G393" s="98"/>
      <c r="H393" s="99"/>
      <c r="I393" s="93"/>
      <c r="J393" s="100"/>
      <c r="K393" s="101"/>
      <c r="L393" s="101"/>
      <c r="M393" s="101">
        <f t="shared" si="6"/>
        <v>0</v>
      </c>
      <c r="N393" s="83"/>
    </row>
    <row r="394" spans="2:14" x14ac:dyDescent="0.25">
      <c r="B394" s="102"/>
      <c r="C394" s="102"/>
      <c r="D394" s="103"/>
      <c r="E394" s="103"/>
      <c r="F394" s="103"/>
      <c r="G394" s="103"/>
      <c r="H394" s="103"/>
      <c r="I394" s="103"/>
      <c r="J394" s="104"/>
      <c r="K394" s="105"/>
      <c r="L394" s="106"/>
      <c r="M394" s="106"/>
      <c r="N394" s="83"/>
    </row>
    <row r="395" spans="2:14" x14ac:dyDescent="0.25"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56"/>
    </row>
    <row r="396" spans="2:14" x14ac:dyDescent="0.25">
      <c r="B396" s="184"/>
      <c r="C396" s="184"/>
      <c r="D396" s="184"/>
      <c r="E396" s="184"/>
      <c r="F396" s="184"/>
      <c r="G396" s="184"/>
      <c r="H396" s="184"/>
      <c r="I396" s="184"/>
      <c r="J396" s="184"/>
      <c r="K396" s="184"/>
      <c r="L396" s="184"/>
      <c r="M396" s="184"/>
      <c r="N396" s="56"/>
    </row>
    <row r="397" spans="2:14" x14ac:dyDescent="0.25"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56"/>
    </row>
    <row r="398" spans="2:14" x14ac:dyDescent="0.25">
      <c r="B398" s="184"/>
      <c r="C398" s="184"/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56"/>
    </row>
  </sheetData>
  <mergeCells count="265">
    <mergeCell ref="B395:M398"/>
    <mergeCell ref="B5:C5"/>
    <mergeCell ref="B1:C3"/>
    <mergeCell ref="B6:B7"/>
    <mergeCell ref="D1:J1"/>
    <mergeCell ref="K1:M3"/>
    <mergeCell ref="D2:J2"/>
    <mergeCell ref="K6:M6"/>
    <mergeCell ref="C6:C7"/>
    <mergeCell ref="J6:J7"/>
    <mergeCell ref="I6:I7"/>
    <mergeCell ref="D6:H7"/>
    <mergeCell ref="D14:H14"/>
    <mergeCell ref="D15:H15"/>
    <mergeCell ref="D16:H16"/>
    <mergeCell ref="D11:H11"/>
    <mergeCell ref="D12:H12"/>
    <mergeCell ref="D13:H13"/>
    <mergeCell ref="D8:H8"/>
    <mergeCell ref="D9:H9"/>
    <mergeCell ref="D26:H26"/>
    <mergeCell ref="D27:H27"/>
    <mergeCell ref="D28:H28"/>
    <mergeCell ref="D10:H10"/>
    <mergeCell ref="D23:H23"/>
    <mergeCell ref="D24:H24"/>
    <mergeCell ref="D25:H25"/>
    <mergeCell ref="D20:H20"/>
    <mergeCell ref="D21:H21"/>
    <mergeCell ref="D22:H22"/>
    <mergeCell ref="D17:H17"/>
    <mergeCell ref="D18:H18"/>
    <mergeCell ref="D19:H19"/>
    <mergeCell ref="D35:H35"/>
    <mergeCell ref="D36:H36"/>
    <mergeCell ref="D37:H37"/>
    <mergeCell ref="D32:H32"/>
    <mergeCell ref="D33:H33"/>
    <mergeCell ref="D34:H34"/>
    <mergeCell ref="D29:H29"/>
    <mergeCell ref="D30:H30"/>
    <mergeCell ref="D31:H31"/>
    <mergeCell ref="D44:H44"/>
    <mergeCell ref="D45:H45"/>
    <mergeCell ref="D46:H46"/>
    <mergeCell ref="D41:H41"/>
    <mergeCell ref="D42:H42"/>
    <mergeCell ref="D43:H43"/>
    <mergeCell ref="D38:H38"/>
    <mergeCell ref="D39:H39"/>
    <mergeCell ref="D40:H40"/>
    <mergeCell ref="D53:H53"/>
    <mergeCell ref="D54:H54"/>
    <mergeCell ref="D55:H55"/>
    <mergeCell ref="D50:H50"/>
    <mergeCell ref="D51:H51"/>
    <mergeCell ref="D52:H52"/>
    <mergeCell ref="D47:H47"/>
    <mergeCell ref="D48:H48"/>
    <mergeCell ref="D49:H49"/>
    <mergeCell ref="D62:H62"/>
    <mergeCell ref="D63:H63"/>
    <mergeCell ref="D64:H64"/>
    <mergeCell ref="D59:H59"/>
    <mergeCell ref="D60:H60"/>
    <mergeCell ref="D61:H61"/>
    <mergeCell ref="D56:H56"/>
    <mergeCell ref="D57:H57"/>
    <mergeCell ref="D58:H58"/>
    <mergeCell ref="D71:H71"/>
    <mergeCell ref="D72:H72"/>
    <mergeCell ref="D73:H73"/>
    <mergeCell ref="D68:H68"/>
    <mergeCell ref="D69:H69"/>
    <mergeCell ref="D70:H70"/>
    <mergeCell ref="D65:H65"/>
    <mergeCell ref="D66:H66"/>
    <mergeCell ref="D67:H67"/>
    <mergeCell ref="D80:H80"/>
    <mergeCell ref="D81:H81"/>
    <mergeCell ref="D82:H82"/>
    <mergeCell ref="D77:H77"/>
    <mergeCell ref="D78:H78"/>
    <mergeCell ref="D79:H79"/>
    <mergeCell ref="D74:H74"/>
    <mergeCell ref="D75:H75"/>
    <mergeCell ref="D76:H76"/>
    <mergeCell ref="D89:H89"/>
    <mergeCell ref="D90:H90"/>
    <mergeCell ref="D91:H91"/>
    <mergeCell ref="D86:H86"/>
    <mergeCell ref="D87:H87"/>
    <mergeCell ref="D88:H88"/>
    <mergeCell ref="D83:H83"/>
    <mergeCell ref="D84:H84"/>
    <mergeCell ref="D85:H85"/>
    <mergeCell ref="D98:H98"/>
    <mergeCell ref="D99:H99"/>
    <mergeCell ref="D100:H100"/>
    <mergeCell ref="D95:H95"/>
    <mergeCell ref="D96:H96"/>
    <mergeCell ref="D97:H97"/>
    <mergeCell ref="D92:H92"/>
    <mergeCell ref="D93:H93"/>
    <mergeCell ref="D94:H94"/>
    <mergeCell ref="D107:H107"/>
    <mergeCell ref="D108:H108"/>
    <mergeCell ref="D109:H109"/>
    <mergeCell ref="D104:H104"/>
    <mergeCell ref="D105:H105"/>
    <mergeCell ref="D106:H106"/>
    <mergeCell ref="D101:H101"/>
    <mergeCell ref="D102:H102"/>
    <mergeCell ref="D103:H103"/>
    <mergeCell ref="D116:H116"/>
    <mergeCell ref="D117:H117"/>
    <mergeCell ref="D118:H118"/>
    <mergeCell ref="D113:H113"/>
    <mergeCell ref="D114:H114"/>
    <mergeCell ref="D115:H115"/>
    <mergeCell ref="D110:H110"/>
    <mergeCell ref="D111:H111"/>
    <mergeCell ref="D112:H112"/>
    <mergeCell ref="D125:H125"/>
    <mergeCell ref="D126:H126"/>
    <mergeCell ref="D127:H127"/>
    <mergeCell ref="D122:H122"/>
    <mergeCell ref="D123:H123"/>
    <mergeCell ref="D124:H124"/>
    <mergeCell ref="D119:H119"/>
    <mergeCell ref="D120:H120"/>
    <mergeCell ref="D121:H121"/>
    <mergeCell ref="D134:H134"/>
    <mergeCell ref="D135:H135"/>
    <mergeCell ref="D136:H136"/>
    <mergeCell ref="D131:H131"/>
    <mergeCell ref="D132:H132"/>
    <mergeCell ref="D133:H133"/>
    <mergeCell ref="D128:H128"/>
    <mergeCell ref="D129:H129"/>
    <mergeCell ref="D130:H130"/>
    <mergeCell ref="D143:H143"/>
    <mergeCell ref="D144:H144"/>
    <mergeCell ref="D145:H145"/>
    <mergeCell ref="D140:H140"/>
    <mergeCell ref="D141:H141"/>
    <mergeCell ref="D142:H142"/>
    <mergeCell ref="D137:H137"/>
    <mergeCell ref="D138:H138"/>
    <mergeCell ref="D139:H139"/>
    <mergeCell ref="D152:H152"/>
    <mergeCell ref="D153:H153"/>
    <mergeCell ref="D154:H154"/>
    <mergeCell ref="D149:H149"/>
    <mergeCell ref="D150:H150"/>
    <mergeCell ref="D151:H151"/>
    <mergeCell ref="D146:H146"/>
    <mergeCell ref="D147:H147"/>
    <mergeCell ref="D148:H148"/>
    <mergeCell ref="D161:H161"/>
    <mergeCell ref="D162:H162"/>
    <mergeCell ref="D163:H163"/>
    <mergeCell ref="D158:H158"/>
    <mergeCell ref="D159:H159"/>
    <mergeCell ref="D160:H160"/>
    <mergeCell ref="D155:H155"/>
    <mergeCell ref="D156:H156"/>
    <mergeCell ref="D157:H157"/>
    <mergeCell ref="D170:H170"/>
    <mergeCell ref="D171:H171"/>
    <mergeCell ref="D172:H172"/>
    <mergeCell ref="D167:H167"/>
    <mergeCell ref="D168:H168"/>
    <mergeCell ref="D169:H169"/>
    <mergeCell ref="D164:H164"/>
    <mergeCell ref="D165:H165"/>
    <mergeCell ref="D166:H166"/>
    <mergeCell ref="D179:H179"/>
    <mergeCell ref="D180:H180"/>
    <mergeCell ref="D181:H181"/>
    <mergeCell ref="D176:H176"/>
    <mergeCell ref="D177:H177"/>
    <mergeCell ref="D178:H178"/>
    <mergeCell ref="D173:H173"/>
    <mergeCell ref="D174:H174"/>
    <mergeCell ref="D175:H175"/>
    <mergeCell ref="D188:H188"/>
    <mergeCell ref="D189:H189"/>
    <mergeCell ref="D190:H190"/>
    <mergeCell ref="D185:H185"/>
    <mergeCell ref="D186:H186"/>
    <mergeCell ref="D187:H187"/>
    <mergeCell ref="D182:H182"/>
    <mergeCell ref="D183:H183"/>
    <mergeCell ref="D184:H184"/>
    <mergeCell ref="D197:H197"/>
    <mergeCell ref="D198:H198"/>
    <mergeCell ref="D199:H199"/>
    <mergeCell ref="D194:H194"/>
    <mergeCell ref="D195:H195"/>
    <mergeCell ref="D196:H196"/>
    <mergeCell ref="D191:H191"/>
    <mergeCell ref="D192:H192"/>
    <mergeCell ref="D193:H193"/>
    <mergeCell ref="D206:H206"/>
    <mergeCell ref="D207:H207"/>
    <mergeCell ref="D208:H208"/>
    <mergeCell ref="D203:H203"/>
    <mergeCell ref="D204:H204"/>
    <mergeCell ref="D205:H205"/>
    <mergeCell ref="D200:H200"/>
    <mergeCell ref="D201:H201"/>
    <mergeCell ref="D202:H202"/>
    <mergeCell ref="D215:H215"/>
    <mergeCell ref="D216:H216"/>
    <mergeCell ref="D217:H217"/>
    <mergeCell ref="D212:H212"/>
    <mergeCell ref="D213:H213"/>
    <mergeCell ref="D214:H214"/>
    <mergeCell ref="D209:H209"/>
    <mergeCell ref="D210:H210"/>
    <mergeCell ref="D211:H211"/>
    <mergeCell ref="D224:H224"/>
    <mergeCell ref="D225:H225"/>
    <mergeCell ref="D226:H226"/>
    <mergeCell ref="D221:H221"/>
    <mergeCell ref="D222:H222"/>
    <mergeCell ref="D223:H223"/>
    <mergeCell ref="D218:H218"/>
    <mergeCell ref="D219:H219"/>
    <mergeCell ref="D220:H220"/>
    <mergeCell ref="D238:H238"/>
    <mergeCell ref="D233:H233"/>
    <mergeCell ref="D234:H234"/>
    <mergeCell ref="D235:H235"/>
    <mergeCell ref="D230:H230"/>
    <mergeCell ref="D231:H231"/>
    <mergeCell ref="D232:H232"/>
    <mergeCell ref="D227:H227"/>
    <mergeCell ref="D228:H228"/>
    <mergeCell ref="D229:H229"/>
    <mergeCell ref="D3:J3"/>
    <mergeCell ref="D257:H257"/>
    <mergeCell ref="D258:H258"/>
    <mergeCell ref="D259:H259"/>
    <mergeCell ref="D254:H254"/>
    <mergeCell ref="D255:H255"/>
    <mergeCell ref="D256:H256"/>
    <mergeCell ref="D251:H251"/>
    <mergeCell ref="D252:H252"/>
    <mergeCell ref="D253:H253"/>
    <mergeCell ref="D248:H248"/>
    <mergeCell ref="D249:H249"/>
    <mergeCell ref="D250:H250"/>
    <mergeCell ref="D245:H245"/>
    <mergeCell ref="D246:H246"/>
    <mergeCell ref="D247:H247"/>
    <mergeCell ref="D242:H242"/>
    <mergeCell ref="D243:H243"/>
    <mergeCell ref="D244:H244"/>
    <mergeCell ref="D239:H239"/>
    <mergeCell ref="D240:H240"/>
    <mergeCell ref="D241:H241"/>
    <mergeCell ref="D236:H236"/>
    <mergeCell ref="D237:H237"/>
  </mergeCells>
  <conditionalFormatting sqref="N8:N259 M260:N394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.25" right="0.25" top="0.25" bottom="0.25" header="1.9" footer="0.05"/>
  <pageSetup paperSize="9" scale="63" fitToHeight="0" orientation="portrait" r:id="rId1"/>
  <headerFooter alignWithMargins="0">
    <oddFooter>&amp;C&amp;"Arial,Bold"&amp;10Page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0"/>
  <sheetViews>
    <sheetView showGridLines="0" showZeros="0" view="pageBreakPreview" topLeftCell="A31" zoomScale="85" zoomScaleNormal="85" zoomScaleSheetLayoutView="85" workbookViewId="0">
      <selection activeCell="B10" sqref="B10:U10"/>
    </sheetView>
  </sheetViews>
  <sheetFormatPr defaultRowHeight="13.8" x14ac:dyDescent="0.25"/>
  <cols>
    <col min="1" max="1" width="8.88671875" style="40"/>
    <col min="2" max="13" width="13.33203125" style="40" customWidth="1"/>
    <col min="14" max="16384" width="8.88671875" style="40"/>
  </cols>
  <sheetData>
    <row r="1" spans="2:13" ht="84.9" customHeight="1" x14ac:dyDescent="0.25">
      <c r="B1" s="236"/>
      <c r="C1" s="237"/>
      <c r="D1" s="222" t="s">
        <v>404</v>
      </c>
      <c r="E1" s="223"/>
      <c r="F1" s="223"/>
      <c r="G1" s="223"/>
      <c r="H1" s="223"/>
      <c r="I1" s="223"/>
      <c r="J1" s="223"/>
      <c r="K1" s="224"/>
      <c r="L1" s="241"/>
      <c r="M1" s="242"/>
    </row>
    <row r="2" spans="2:13" ht="15" customHeight="1" x14ac:dyDescent="0.25">
      <c r="B2" s="238"/>
      <c r="C2" s="190"/>
      <c r="D2" s="206" t="s">
        <v>0</v>
      </c>
      <c r="E2" s="207"/>
      <c r="F2" s="207"/>
      <c r="G2" s="207"/>
      <c r="H2" s="207"/>
      <c r="I2" s="207"/>
      <c r="J2" s="207"/>
      <c r="K2" s="225"/>
      <c r="L2" s="200"/>
      <c r="M2" s="243"/>
    </row>
    <row r="3" spans="2:13" ht="69.900000000000006" customHeight="1" x14ac:dyDescent="0.25">
      <c r="B3" s="239"/>
      <c r="C3" s="240"/>
      <c r="D3" s="247" t="s">
        <v>409</v>
      </c>
      <c r="E3" s="248"/>
      <c r="F3" s="248"/>
      <c r="G3" s="248"/>
      <c r="H3" s="248"/>
      <c r="I3" s="248"/>
      <c r="J3" s="248"/>
      <c r="K3" s="249"/>
      <c r="L3" s="244"/>
      <c r="M3" s="245"/>
    </row>
    <row r="5" spans="2:13" s="41" customFormat="1" x14ac:dyDescent="0.3">
      <c r="B5" s="234"/>
      <c r="C5" s="235"/>
      <c r="D5" s="42"/>
      <c r="E5" s="43"/>
      <c r="F5" s="42"/>
      <c r="G5" s="43"/>
      <c r="H5" s="42"/>
      <c r="I5" s="43"/>
      <c r="J5" s="42"/>
      <c r="K5" s="43"/>
      <c r="L5" s="42"/>
      <c r="M5" s="44"/>
    </row>
    <row r="6" spans="2:13" x14ac:dyDescent="0.25"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7"/>
    </row>
    <row r="7" spans="2:13" ht="41.1" customHeight="1" x14ac:dyDescent="0.25">
      <c r="B7" s="46"/>
      <c r="C7" s="258"/>
      <c r="D7" s="258"/>
      <c r="E7" s="250"/>
      <c r="F7" s="250"/>
      <c r="G7" s="250"/>
      <c r="H7" s="250"/>
      <c r="I7" s="250"/>
      <c r="J7" s="250"/>
      <c r="K7" s="250"/>
      <c r="L7" s="250"/>
      <c r="M7" s="47"/>
    </row>
    <row r="8" spans="2:13" ht="41.1" customHeight="1" x14ac:dyDescent="0.25"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7"/>
    </row>
    <row r="9" spans="2:13" ht="41.1" customHeight="1" x14ac:dyDescent="0.25">
      <c r="B9" s="46"/>
      <c r="C9" s="260" t="s">
        <v>405</v>
      </c>
      <c r="D9" s="227"/>
      <c r="E9" s="227"/>
      <c r="F9" s="298" t="s">
        <v>407</v>
      </c>
      <c r="G9" s="299"/>
      <c r="H9" s="299"/>
      <c r="I9" s="299"/>
      <c r="J9" s="299"/>
      <c r="K9" s="300"/>
      <c r="L9" s="48"/>
      <c r="M9" s="47"/>
    </row>
    <row r="10" spans="2:13" ht="41.1" customHeight="1" x14ac:dyDescent="0.25">
      <c r="B10" s="46"/>
      <c r="C10" s="261"/>
      <c r="D10" s="229"/>
      <c r="E10" s="229"/>
      <c r="F10" s="301"/>
      <c r="G10" s="301"/>
      <c r="H10" s="301"/>
      <c r="I10" s="301"/>
      <c r="J10" s="301"/>
      <c r="K10" s="302"/>
      <c r="L10" s="48"/>
      <c r="M10" s="47"/>
    </row>
    <row r="11" spans="2:13" ht="41.1" customHeight="1" x14ac:dyDescent="0.25">
      <c r="B11" s="46"/>
      <c r="C11" s="261"/>
      <c r="D11" s="229"/>
      <c r="E11" s="229"/>
      <c r="F11" s="301"/>
      <c r="G11" s="301"/>
      <c r="H11" s="301"/>
      <c r="I11" s="301"/>
      <c r="J11" s="301"/>
      <c r="K11" s="302"/>
      <c r="L11" s="48"/>
      <c r="M11" s="47"/>
    </row>
    <row r="12" spans="2:13" ht="41.1" customHeight="1" x14ac:dyDescent="0.25">
      <c r="B12" s="46"/>
      <c r="C12" s="261"/>
      <c r="D12" s="229"/>
      <c r="E12" s="229"/>
      <c r="F12" s="301"/>
      <c r="G12" s="301"/>
      <c r="H12" s="301"/>
      <c r="I12" s="301"/>
      <c r="J12" s="301"/>
      <c r="K12" s="302"/>
      <c r="L12" s="48"/>
      <c r="M12" s="47"/>
    </row>
    <row r="13" spans="2:13" ht="41.1" customHeight="1" x14ac:dyDescent="0.25">
      <c r="B13" s="46"/>
      <c r="C13" s="261"/>
      <c r="D13" s="229"/>
      <c r="E13" s="229"/>
      <c r="F13" s="301"/>
      <c r="G13" s="301"/>
      <c r="H13" s="301"/>
      <c r="I13" s="301"/>
      <c r="J13" s="301"/>
      <c r="K13" s="302"/>
      <c r="L13" s="48"/>
      <c r="M13" s="47"/>
    </row>
    <row r="14" spans="2:13" ht="41.1" customHeight="1" x14ac:dyDescent="0.25">
      <c r="B14" s="46"/>
      <c r="C14" s="262"/>
      <c r="D14" s="231"/>
      <c r="E14" s="231"/>
      <c r="F14" s="303"/>
      <c r="G14" s="303"/>
      <c r="H14" s="303"/>
      <c r="I14" s="303"/>
      <c r="J14" s="303"/>
      <c r="K14" s="304"/>
      <c r="L14" s="48"/>
      <c r="M14" s="47"/>
    </row>
    <row r="15" spans="2:13" ht="41.1" customHeight="1" x14ac:dyDescent="0.25">
      <c r="B15" s="46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7"/>
    </row>
    <row r="16" spans="2:13" ht="41.1" customHeight="1" x14ac:dyDescent="0.25">
      <c r="B16" s="46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7"/>
    </row>
    <row r="17" spans="2:13" ht="41.1" customHeight="1" x14ac:dyDescent="0.25">
      <c r="B17" s="46"/>
      <c r="C17" s="246"/>
      <c r="D17" s="246"/>
      <c r="E17" s="259"/>
      <c r="F17" s="259"/>
      <c r="G17" s="259"/>
      <c r="H17" s="259"/>
      <c r="I17" s="259"/>
      <c r="J17" s="259"/>
      <c r="K17" s="259"/>
      <c r="L17" s="259"/>
      <c r="M17" s="47"/>
    </row>
    <row r="18" spans="2:13" ht="32.1" customHeight="1" x14ac:dyDescent="0.25">
      <c r="B18" s="46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7"/>
    </row>
    <row r="19" spans="2:13" ht="15" customHeight="1" x14ac:dyDescent="0.25">
      <c r="B19" s="46"/>
      <c r="C19" s="260" t="s">
        <v>53</v>
      </c>
      <c r="D19" s="227"/>
      <c r="E19" s="226" t="s">
        <v>408</v>
      </c>
      <c r="F19" s="227"/>
      <c r="G19" s="227"/>
      <c r="H19" s="227"/>
      <c r="I19" s="227"/>
      <c r="J19" s="227"/>
      <c r="K19" s="227"/>
      <c r="L19" s="228"/>
      <c r="M19" s="47"/>
    </row>
    <row r="20" spans="2:13" ht="15" customHeight="1" x14ac:dyDescent="0.25">
      <c r="B20" s="46"/>
      <c r="C20" s="261"/>
      <c r="D20" s="229"/>
      <c r="E20" s="229"/>
      <c r="F20" s="229"/>
      <c r="G20" s="229"/>
      <c r="H20" s="229"/>
      <c r="I20" s="229"/>
      <c r="J20" s="229"/>
      <c r="K20" s="229"/>
      <c r="L20" s="230"/>
      <c r="M20" s="47"/>
    </row>
    <row r="21" spans="2:13" ht="15" customHeight="1" x14ac:dyDescent="0.25">
      <c r="B21" s="46"/>
      <c r="C21" s="261"/>
      <c r="D21" s="229"/>
      <c r="E21" s="229"/>
      <c r="F21" s="229"/>
      <c r="G21" s="229"/>
      <c r="H21" s="229"/>
      <c r="I21" s="229"/>
      <c r="J21" s="229"/>
      <c r="K21" s="229"/>
      <c r="L21" s="230"/>
      <c r="M21" s="47"/>
    </row>
    <row r="22" spans="2:13" ht="15" customHeight="1" x14ac:dyDescent="0.25">
      <c r="B22" s="46"/>
      <c r="C22" s="261"/>
      <c r="D22" s="229"/>
      <c r="E22" s="229"/>
      <c r="F22" s="229"/>
      <c r="G22" s="229"/>
      <c r="H22" s="229"/>
      <c r="I22" s="229"/>
      <c r="J22" s="229"/>
      <c r="K22" s="229"/>
      <c r="L22" s="230"/>
      <c r="M22" s="47"/>
    </row>
    <row r="23" spans="2:13" ht="15" customHeight="1" x14ac:dyDescent="0.25">
      <c r="B23" s="46"/>
      <c r="C23" s="261"/>
      <c r="D23" s="229"/>
      <c r="E23" s="229"/>
      <c r="F23" s="229"/>
      <c r="G23" s="229"/>
      <c r="H23" s="229"/>
      <c r="I23" s="229"/>
      <c r="J23" s="229"/>
      <c r="K23" s="229"/>
      <c r="L23" s="230"/>
      <c r="M23" s="47"/>
    </row>
    <row r="24" spans="2:13" ht="15" customHeight="1" x14ac:dyDescent="0.25">
      <c r="B24" s="46"/>
      <c r="C24" s="261"/>
      <c r="D24" s="229"/>
      <c r="E24" s="229"/>
      <c r="F24" s="229"/>
      <c r="G24" s="229"/>
      <c r="H24" s="229"/>
      <c r="I24" s="229"/>
      <c r="J24" s="229"/>
      <c r="K24" s="229"/>
      <c r="L24" s="230"/>
      <c r="M24" s="47"/>
    </row>
    <row r="25" spans="2:13" ht="15" customHeight="1" x14ac:dyDescent="0.25">
      <c r="B25" s="46"/>
      <c r="C25" s="261"/>
      <c r="D25" s="229"/>
      <c r="E25" s="229"/>
      <c r="F25" s="229"/>
      <c r="G25" s="229"/>
      <c r="H25" s="229"/>
      <c r="I25" s="229"/>
      <c r="J25" s="229"/>
      <c r="K25" s="229"/>
      <c r="L25" s="230"/>
      <c r="M25" s="47"/>
    </row>
    <row r="26" spans="2:13" ht="15" customHeight="1" x14ac:dyDescent="0.25">
      <c r="B26" s="46"/>
      <c r="C26" s="261"/>
      <c r="D26" s="229"/>
      <c r="E26" s="229"/>
      <c r="F26" s="229"/>
      <c r="G26" s="229"/>
      <c r="H26" s="229"/>
      <c r="I26" s="229"/>
      <c r="J26" s="229"/>
      <c r="K26" s="229"/>
      <c r="L26" s="230"/>
      <c r="M26" s="47"/>
    </row>
    <row r="27" spans="2:13" ht="15" customHeight="1" x14ac:dyDescent="0.25">
      <c r="B27" s="46"/>
      <c r="C27" s="261"/>
      <c r="D27" s="229"/>
      <c r="E27" s="229"/>
      <c r="F27" s="229"/>
      <c r="G27" s="229"/>
      <c r="H27" s="229"/>
      <c r="I27" s="229"/>
      <c r="J27" s="229"/>
      <c r="K27" s="229"/>
      <c r="L27" s="230"/>
      <c r="M27" s="47"/>
    </row>
    <row r="28" spans="2:13" ht="15" customHeight="1" x14ac:dyDescent="0.25">
      <c r="B28" s="46"/>
      <c r="C28" s="261"/>
      <c r="D28" s="229"/>
      <c r="E28" s="229"/>
      <c r="F28" s="229"/>
      <c r="G28" s="229"/>
      <c r="H28" s="229"/>
      <c r="I28" s="229"/>
      <c r="J28" s="229"/>
      <c r="K28" s="229"/>
      <c r="L28" s="230"/>
      <c r="M28" s="47"/>
    </row>
    <row r="29" spans="2:13" ht="15" customHeight="1" x14ac:dyDescent="0.25">
      <c r="B29" s="46"/>
      <c r="C29" s="261"/>
      <c r="D29" s="229"/>
      <c r="E29" s="229"/>
      <c r="F29" s="229"/>
      <c r="G29" s="229"/>
      <c r="H29" s="229"/>
      <c r="I29" s="229"/>
      <c r="J29" s="229"/>
      <c r="K29" s="229"/>
      <c r="L29" s="230"/>
      <c r="M29" s="47"/>
    </row>
    <row r="30" spans="2:13" ht="15" customHeight="1" x14ac:dyDescent="0.25">
      <c r="B30" s="46"/>
      <c r="C30" s="261"/>
      <c r="D30" s="229"/>
      <c r="E30" s="229"/>
      <c r="F30" s="229"/>
      <c r="G30" s="229"/>
      <c r="H30" s="229"/>
      <c r="I30" s="229"/>
      <c r="J30" s="229"/>
      <c r="K30" s="229"/>
      <c r="L30" s="230"/>
      <c r="M30" s="47"/>
    </row>
    <row r="31" spans="2:13" ht="15" customHeight="1" x14ac:dyDescent="0.25">
      <c r="B31" s="46"/>
      <c r="C31" s="261"/>
      <c r="D31" s="229"/>
      <c r="E31" s="229"/>
      <c r="F31" s="229"/>
      <c r="G31" s="229"/>
      <c r="H31" s="229"/>
      <c r="I31" s="229"/>
      <c r="J31" s="229"/>
      <c r="K31" s="229"/>
      <c r="L31" s="230"/>
      <c r="M31" s="47"/>
    </row>
    <row r="32" spans="2:13" ht="15" customHeight="1" x14ac:dyDescent="0.25">
      <c r="B32" s="46"/>
      <c r="C32" s="262"/>
      <c r="D32" s="231"/>
      <c r="E32" s="231"/>
      <c r="F32" s="231"/>
      <c r="G32" s="231"/>
      <c r="H32" s="231"/>
      <c r="I32" s="231"/>
      <c r="J32" s="231"/>
      <c r="K32" s="231"/>
      <c r="L32" s="232"/>
      <c r="M32" s="47"/>
    </row>
    <row r="33" spans="2:13" ht="15" customHeight="1" x14ac:dyDescent="0.25">
      <c r="B33" s="46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7"/>
    </row>
    <row r="34" spans="2:13" ht="15" customHeight="1" x14ac:dyDescent="0.25">
      <c r="B34" s="46"/>
      <c r="C34" s="233" t="s">
        <v>24</v>
      </c>
      <c r="D34" s="233"/>
      <c r="E34" s="233"/>
      <c r="F34" s="233"/>
      <c r="G34" s="233"/>
      <c r="H34" s="233"/>
      <c r="I34" s="233"/>
      <c r="J34" s="233"/>
      <c r="K34" s="233"/>
      <c r="L34" s="233"/>
      <c r="M34" s="47"/>
    </row>
    <row r="35" spans="2:13" ht="15" customHeight="1" x14ac:dyDescent="0.25">
      <c r="B35" s="46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47"/>
    </row>
    <row r="36" spans="2:13" ht="15" customHeight="1" x14ac:dyDescent="0.25">
      <c r="B36" s="46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47"/>
    </row>
    <row r="37" spans="2:13" ht="15" customHeight="1" x14ac:dyDescent="0.25">
      <c r="B37" s="46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47"/>
    </row>
    <row r="38" spans="2:13" ht="15" customHeight="1" x14ac:dyDescent="0.25">
      <c r="B38" s="46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47"/>
    </row>
    <row r="39" spans="2:13" ht="50.1" customHeight="1" x14ac:dyDescent="0.25">
      <c r="B39" s="46"/>
      <c r="C39" s="254" t="s">
        <v>29</v>
      </c>
      <c r="D39" s="255"/>
      <c r="E39" s="263" t="s">
        <v>28</v>
      </c>
      <c r="F39" s="251" t="s">
        <v>27</v>
      </c>
      <c r="G39" s="251"/>
      <c r="H39" s="251" t="s">
        <v>26</v>
      </c>
      <c r="I39" s="251"/>
      <c r="J39" s="251" t="s">
        <v>25</v>
      </c>
      <c r="K39" s="251"/>
      <c r="L39" s="251"/>
      <c r="M39" s="47"/>
    </row>
    <row r="40" spans="2:13" ht="50.1" customHeight="1" x14ac:dyDescent="0.25">
      <c r="B40" s="46"/>
      <c r="C40" s="256"/>
      <c r="D40" s="257"/>
      <c r="E40" s="264"/>
      <c r="F40" s="49" t="s">
        <v>30</v>
      </c>
      <c r="G40" s="49" t="s">
        <v>31</v>
      </c>
      <c r="H40" s="49" t="s">
        <v>30</v>
      </c>
      <c r="I40" s="49" t="s">
        <v>31</v>
      </c>
      <c r="J40" s="49" t="s">
        <v>30</v>
      </c>
      <c r="K40" s="49" t="s">
        <v>31</v>
      </c>
      <c r="L40" s="49" t="s">
        <v>32</v>
      </c>
      <c r="M40" s="47"/>
    </row>
    <row r="41" spans="2:13" ht="50.1" customHeight="1" x14ac:dyDescent="0.25">
      <c r="B41" s="46"/>
      <c r="C41" s="252" t="s">
        <v>6</v>
      </c>
      <c r="D41" s="252"/>
      <c r="E41" s="51">
        <v>0.1</v>
      </c>
      <c r="F41" s="51">
        <v>0.92</v>
      </c>
      <c r="G41" s="51">
        <v>0.7330000000000001</v>
      </c>
      <c r="H41" s="51">
        <f>J41-F41</f>
        <v>0</v>
      </c>
      <c r="I41" s="51">
        <f t="shared" ref="I41:I44" si="0">K41-G41</f>
        <v>0</v>
      </c>
      <c r="J41" s="51">
        <f>PMS!K9</f>
        <v>0.92</v>
      </c>
      <c r="K41" s="51">
        <f>PMS!L9</f>
        <v>0.7330000000000001</v>
      </c>
      <c r="L41" s="51">
        <f t="shared" ref="L41:L44" si="1">K41-J41</f>
        <v>-0.18699999999999994</v>
      </c>
      <c r="M41" s="47"/>
    </row>
    <row r="42" spans="2:13" ht="50.1" customHeight="1" x14ac:dyDescent="0.25">
      <c r="B42" s="46"/>
      <c r="C42" s="252" t="s">
        <v>18</v>
      </c>
      <c r="D42" s="252"/>
      <c r="E42" s="51">
        <v>0.4</v>
      </c>
      <c r="F42" s="51">
        <v>0.84819999999999995</v>
      </c>
      <c r="G42" s="51">
        <v>0.86926000000000003</v>
      </c>
      <c r="H42" s="51">
        <f t="shared" ref="H42:H44" si="2">J42-F42</f>
        <v>7.7800000000000202E-2</v>
      </c>
      <c r="I42" s="51">
        <f t="shared" si="0"/>
        <v>2.3030000000000217E-2</v>
      </c>
      <c r="J42" s="51">
        <f>PMS!K27</f>
        <v>0.92600000000000016</v>
      </c>
      <c r="K42" s="51">
        <f>PMS!L27</f>
        <v>0.89229000000000025</v>
      </c>
      <c r="L42" s="51">
        <f t="shared" si="1"/>
        <v>-3.3709999999999907E-2</v>
      </c>
      <c r="M42" s="47"/>
    </row>
    <row r="43" spans="2:13" ht="50.1" customHeight="1" x14ac:dyDescent="0.25">
      <c r="B43" s="46"/>
      <c r="C43" s="252" t="s">
        <v>19</v>
      </c>
      <c r="D43" s="252"/>
      <c r="E43" s="51">
        <v>0.5</v>
      </c>
      <c r="F43" s="51">
        <v>0</v>
      </c>
      <c r="G43" s="51">
        <v>0</v>
      </c>
      <c r="H43" s="51">
        <f t="shared" si="2"/>
        <v>0.11219200000000001</v>
      </c>
      <c r="I43" s="51">
        <f t="shared" si="0"/>
        <v>0</v>
      </c>
      <c r="J43" s="51">
        <f>PMS!K93</f>
        <v>0.11219200000000001</v>
      </c>
      <c r="K43" s="51">
        <f>PMS!L93</f>
        <v>0</v>
      </c>
      <c r="L43" s="51">
        <f t="shared" si="1"/>
        <v>-0.11219200000000001</v>
      </c>
      <c r="M43" s="47"/>
    </row>
    <row r="44" spans="2:13" ht="50.1" customHeight="1" x14ac:dyDescent="0.25">
      <c r="B44" s="46"/>
      <c r="C44" s="253" t="s">
        <v>33</v>
      </c>
      <c r="D44" s="253"/>
      <c r="E44" s="52">
        <f>SUM(E41:E43)</f>
        <v>1</v>
      </c>
      <c r="F44" s="52">
        <v>0.43128000000000005</v>
      </c>
      <c r="G44" s="52">
        <v>0.42100400000000004</v>
      </c>
      <c r="H44" s="52">
        <f t="shared" si="2"/>
        <v>8.7216000000000016E-2</v>
      </c>
      <c r="I44" s="52">
        <f t="shared" si="0"/>
        <v>9.212000000000109E-3</v>
      </c>
      <c r="J44" s="52">
        <f t="shared" ref="J44" si="3">SUMPRODUCT(J41:J43,$E$41:$E$43)</f>
        <v>0.51849600000000007</v>
      </c>
      <c r="K44" s="52">
        <f t="shared" ref="K44" si="4">SUMPRODUCT(K41:K43,$E$41:$E$43)</f>
        <v>0.43021600000000015</v>
      </c>
      <c r="L44" s="52">
        <f t="shared" si="1"/>
        <v>-8.8279999999999914E-2</v>
      </c>
      <c r="M44" s="47"/>
    </row>
    <row r="45" spans="2:13" ht="15" customHeight="1" x14ac:dyDescent="0.25"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</row>
    <row r="47" spans="2:13" x14ac:dyDescent="0.25"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</row>
    <row r="48" spans="2:13" x14ac:dyDescent="0.25"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</row>
    <row r="49" spans="2:13" x14ac:dyDescent="0.25"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2:13" x14ac:dyDescent="0.25"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</row>
  </sheetData>
  <mergeCells count="25">
    <mergeCell ref="B47:M50"/>
    <mergeCell ref="E7:L7"/>
    <mergeCell ref="J39:L39"/>
    <mergeCell ref="H39:I39"/>
    <mergeCell ref="F39:G39"/>
    <mergeCell ref="C41:D41"/>
    <mergeCell ref="C42:D42"/>
    <mergeCell ref="C43:D43"/>
    <mergeCell ref="C44:D44"/>
    <mergeCell ref="C39:D40"/>
    <mergeCell ref="C7:D7"/>
    <mergeCell ref="E17:L17"/>
    <mergeCell ref="C19:D32"/>
    <mergeCell ref="C9:E14"/>
    <mergeCell ref="F9:K14"/>
    <mergeCell ref="E39:E40"/>
    <mergeCell ref="D1:K1"/>
    <mergeCell ref="D2:K2"/>
    <mergeCell ref="E19:L32"/>
    <mergeCell ref="C34:L38"/>
    <mergeCell ref="B5:C5"/>
    <mergeCell ref="B1:C3"/>
    <mergeCell ref="L1:M3"/>
    <mergeCell ref="C17:D17"/>
    <mergeCell ref="D3:K3"/>
  </mergeCells>
  <conditionalFormatting sqref="L41:L44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5" right="0.25" top="0.25" bottom="0.25" header="1.8" footer="0.05"/>
  <pageSetup paperSize="9" scale="57" orientation="portrait" r:id="rId1"/>
  <headerFooter>
    <oddFooter>&amp;C&amp;"Arial,Bold"&amp;10Page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O50"/>
  <sheetViews>
    <sheetView showGridLines="0" showZeros="0" view="pageBreakPreview" topLeftCell="A22" zoomScale="70" zoomScaleNormal="85" zoomScaleSheetLayoutView="70" workbookViewId="0">
      <selection activeCell="B10" sqref="B10:U10"/>
    </sheetView>
  </sheetViews>
  <sheetFormatPr defaultRowHeight="13.8" x14ac:dyDescent="0.25"/>
  <cols>
    <col min="1" max="1" width="24.44140625" style="40" customWidth="1"/>
    <col min="2" max="15" width="15.88671875" style="40" customWidth="1"/>
    <col min="16" max="16384" width="8.88671875" style="40"/>
  </cols>
  <sheetData>
    <row r="1" spans="1:15" ht="21.75" customHeight="1" x14ac:dyDescent="0.25"/>
    <row r="2" spans="1:15" ht="78.599999999999994" customHeight="1" x14ac:dyDescent="0.25">
      <c r="A2" s="236"/>
      <c r="B2" s="237"/>
      <c r="C2" s="272" t="s">
        <v>404</v>
      </c>
      <c r="D2" s="273"/>
      <c r="E2" s="273"/>
      <c r="F2" s="273"/>
      <c r="G2" s="273"/>
      <c r="H2" s="273"/>
      <c r="I2" s="273"/>
      <c r="J2" s="273"/>
      <c r="K2" s="273"/>
      <c r="L2" s="274"/>
      <c r="M2" s="241"/>
      <c r="N2" s="278"/>
      <c r="O2" s="242"/>
    </row>
    <row r="3" spans="1:15" ht="24" customHeight="1" x14ac:dyDescent="0.25">
      <c r="A3" s="238"/>
      <c r="B3" s="190"/>
      <c r="C3" s="275" t="s">
        <v>0</v>
      </c>
      <c r="D3" s="276"/>
      <c r="E3" s="276"/>
      <c r="F3" s="276"/>
      <c r="G3" s="276"/>
      <c r="H3" s="276"/>
      <c r="I3" s="276"/>
      <c r="J3" s="276"/>
      <c r="K3" s="276"/>
      <c r="L3" s="277"/>
      <c r="M3" s="200"/>
      <c r="N3" s="201"/>
      <c r="O3" s="243"/>
    </row>
    <row r="4" spans="1:15" ht="41.25" customHeight="1" x14ac:dyDescent="0.25">
      <c r="A4" s="239"/>
      <c r="B4" s="240"/>
      <c r="C4" s="269" t="s">
        <v>409</v>
      </c>
      <c r="D4" s="270"/>
      <c r="E4" s="270"/>
      <c r="F4" s="270"/>
      <c r="G4" s="270"/>
      <c r="H4" s="270"/>
      <c r="I4" s="270"/>
      <c r="J4" s="270"/>
      <c r="K4" s="270"/>
      <c r="L4" s="271"/>
      <c r="M4" s="244"/>
      <c r="N4" s="279"/>
      <c r="O4" s="245"/>
    </row>
    <row r="5" spans="1:15" ht="1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s="41" customFormat="1" x14ac:dyDescent="0.3">
      <c r="A6" s="266"/>
      <c r="B6" s="234"/>
      <c r="C6" s="267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5" s="41" customFormat="1" ht="14.4" thickBot="1" x14ac:dyDescent="0.35">
      <c r="A7" s="280"/>
      <c r="B7" s="281"/>
      <c r="C7" s="282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</row>
    <row r="8" spans="1:15" ht="15" customHeight="1" thickTop="1" x14ac:dyDescent="0.25">
      <c r="A8" s="265" t="s">
        <v>35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</row>
    <row r="9" spans="1:15" ht="15" customHeight="1" x14ac:dyDescent="0.25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</row>
    <row r="10" spans="1:15" s="41" customFormat="1" ht="12" customHeight="1" x14ac:dyDescent="0.25">
      <c r="A10" s="5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60"/>
    </row>
    <row r="11" spans="1:15" s="41" customFormat="1" ht="56.4" customHeight="1" x14ac:dyDescent="0.25">
      <c r="A11" s="5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60"/>
    </row>
    <row r="12" spans="1:15" ht="12" customHeight="1" x14ac:dyDescent="0.25">
      <c r="A12" s="59"/>
      <c r="O12" s="60"/>
    </row>
    <row r="13" spans="1:15" ht="12" customHeight="1" x14ac:dyDescent="0.25">
      <c r="A13" s="59"/>
      <c r="O13" s="60"/>
    </row>
    <row r="14" spans="1:15" ht="12" customHeight="1" x14ac:dyDescent="0.25">
      <c r="A14" s="59"/>
      <c r="O14" s="60"/>
    </row>
    <row r="15" spans="1:15" ht="12" customHeight="1" x14ac:dyDescent="0.25">
      <c r="A15" s="59"/>
      <c r="O15" s="60"/>
    </row>
    <row r="16" spans="1:15" ht="12" customHeight="1" x14ac:dyDescent="0.25">
      <c r="A16" s="59"/>
      <c r="O16" s="60"/>
    </row>
    <row r="17" spans="1:15" ht="12" customHeight="1" x14ac:dyDescent="0.25">
      <c r="A17" s="59"/>
      <c r="O17" s="60"/>
    </row>
    <row r="18" spans="1:15" ht="12" customHeight="1" x14ac:dyDescent="0.25">
      <c r="A18" s="59"/>
      <c r="O18" s="60"/>
    </row>
    <row r="19" spans="1:15" ht="12" customHeight="1" x14ac:dyDescent="0.25">
      <c r="A19" s="59"/>
      <c r="O19" s="60"/>
    </row>
    <row r="20" spans="1:15" ht="12" customHeight="1" x14ac:dyDescent="0.25">
      <c r="A20" s="59"/>
      <c r="O20" s="60"/>
    </row>
    <row r="21" spans="1:15" ht="12" customHeight="1" x14ac:dyDescent="0.25">
      <c r="A21" s="59"/>
      <c r="O21" s="60"/>
    </row>
    <row r="22" spans="1:15" ht="12" customHeight="1" x14ac:dyDescent="0.25">
      <c r="A22" s="59"/>
      <c r="O22" s="60"/>
    </row>
    <row r="23" spans="1:15" ht="12" customHeight="1" x14ac:dyDescent="0.25">
      <c r="A23" s="59"/>
      <c r="O23" s="60"/>
    </row>
    <row r="24" spans="1:15" ht="12" customHeight="1" x14ac:dyDescent="0.25">
      <c r="A24" s="59"/>
      <c r="O24" s="60"/>
    </row>
    <row r="25" spans="1:15" ht="12" customHeight="1" x14ac:dyDescent="0.25">
      <c r="A25" s="59"/>
      <c r="O25" s="60"/>
    </row>
    <row r="26" spans="1:15" ht="12" customHeight="1" x14ac:dyDescent="0.25">
      <c r="A26" s="59"/>
      <c r="O26" s="60"/>
    </row>
    <row r="27" spans="1:15" ht="12" customHeight="1" x14ac:dyDescent="0.25">
      <c r="A27" s="59"/>
      <c r="O27" s="60"/>
    </row>
    <row r="28" spans="1:15" ht="12" customHeight="1" x14ac:dyDescent="0.25">
      <c r="A28" s="59"/>
      <c r="O28" s="60"/>
    </row>
    <row r="29" spans="1:15" ht="12" customHeight="1" x14ac:dyDescent="0.25">
      <c r="A29" s="59"/>
      <c r="O29" s="60"/>
    </row>
    <row r="30" spans="1:15" ht="12" customHeight="1" x14ac:dyDescent="0.25">
      <c r="A30" s="59"/>
      <c r="O30" s="60"/>
    </row>
    <row r="31" spans="1:15" ht="12" customHeight="1" x14ac:dyDescent="0.25">
      <c r="A31" s="59"/>
      <c r="O31" s="60"/>
    </row>
    <row r="32" spans="1:15" ht="12" customHeight="1" x14ac:dyDescent="0.25">
      <c r="A32" s="59"/>
      <c r="O32" s="60"/>
    </row>
    <row r="33" spans="1:15" ht="12" customHeight="1" x14ac:dyDescent="0.25">
      <c r="A33" s="59"/>
      <c r="O33" s="60"/>
    </row>
    <row r="34" spans="1:15" ht="12" customHeight="1" x14ac:dyDescent="0.25">
      <c r="A34" s="59"/>
      <c r="O34" s="60"/>
    </row>
    <row r="35" spans="1:15" ht="12" customHeight="1" x14ac:dyDescent="0.25">
      <c r="A35" s="59"/>
      <c r="O35" s="60"/>
    </row>
    <row r="36" spans="1:15" ht="12" customHeight="1" x14ac:dyDescent="0.25">
      <c r="A36" s="59"/>
      <c r="O36" s="60"/>
    </row>
    <row r="37" spans="1:15" ht="12" customHeight="1" x14ac:dyDescent="0.25">
      <c r="A37" s="59"/>
      <c r="O37" s="60"/>
    </row>
    <row r="38" spans="1:15" ht="12" customHeight="1" x14ac:dyDescent="0.25">
      <c r="A38" s="59"/>
      <c r="O38" s="60"/>
    </row>
    <row r="39" spans="1:15" ht="12" customHeight="1" x14ac:dyDescent="0.25">
      <c r="A39" s="59"/>
      <c r="O39" s="60"/>
    </row>
    <row r="40" spans="1:15" ht="12" customHeight="1" x14ac:dyDescent="0.25">
      <c r="A40" s="59"/>
      <c r="O40" s="60"/>
    </row>
    <row r="41" spans="1:15" ht="12" customHeight="1" x14ac:dyDescent="0.25">
      <c r="A41" s="59"/>
      <c r="O41" s="60"/>
    </row>
    <row r="42" spans="1:15" ht="15" customHeight="1" x14ac:dyDescent="0.25">
      <c r="A42" s="61" t="s">
        <v>36</v>
      </c>
      <c r="B42" s="62">
        <v>45488</v>
      </c>
      <c r="C42" s="62">
        <v>45504</v>
      </c>
      <c r="D42" s="62">
        <v>45519</v>
      </c>
      <c r="E42" s="62">
        <v>45535</v>
      </c>
      <c r="F42" s="62">
        <v>45549</v>
      </c>
      <c r="G42" s="62">
        <v>45566</v>
      </c>
      <c r="H42" s="62">
        <v>45591</v>
      </c>
      <c r="I42" s="62">
        <v>45611</v>
      </c>
      <c r="J42" s="62">
        <v>45642</v>
      </c>
      <c r="K42" s="62">
        <v>45657</v>
      </c>
      <c r="L42" s="62">
        <v>45672</v>
      </c>
      <c r="M42" s="62">
        <v>45688</v>
      </c>
      <c r="N42" s="62">
        <v>45703</v>
      </c>
      <c r="O42" s="62">
        <v>45688</v>
      </c>
    </row>
    <row r="43" spans="1:15" ht="15" customHeight="1" x14ac:dyDescent="0.25">
      <c r="A43" s="63" t="s">
        <v>37</v>
      </c>
      <c r="B43" s="64">
        <v>3.1672244932448507E-5</v>
      </c>
      <c r="C43" s="64">
        <v>6.6699999999999995E-2</v>
      </c>
      <c r="D43" s="64">
        <v>0.154</v>
      </c>
      <c r="E43" s="64">
        <v>0.2092</v>
      </c>
      <c r="F43" s="64">
        <v>0.26</v>
      </c>
      <c r="G43" s="64">
        <v>0.32</v>
      </c>
      <c r="H43" s="64">
        <v>0.39</v>
      </c>
      <c r="I43" s="64">
        <v>0.43130000000000002</v>
      </c>
      <c r="J43" s="64">
        <v>0.51849999999999996</v>
      </c>
      <c r="K43" s="64">
        <v>0.67659999999999998</v>
      </c>
      <c r="L43" s="64">
        <v>0.77170000000000005</v>
      </c>
      <c r="M43" s="64">
        <v>0.85940000000000005</v>
      </c>
      <c r="N43" s="64">
        <v>0.93610000000000004</v>
      </c>
      <c r="O43" s="64">
        <v>1</v>
      </c>
    </row>
    <row r="44" spans="1:15" ht="15" customHeight="1" x14ac:dyDescent="0.25">
      <c r="A44" s="63" t="s">
        <v>38</v>
      </c>
      <c r="B44" s="64">
        <f>B43</f>
        <v>3.1672244932448507E-5</v>
      </c>
      <c r="C44" s="64">
        <f>IF(C43-B43&lt;0,0,C43-B43)</f>
        <v>6.666832775506755E-2</v>
      </c>
      <c r="D44" s="64">
        <f t="shared" ref="D44" si="0">IF(D43-C43&lt;0,0,D43-C43)</f>
        <v>8.7300000000000003E-2</v>
      </c>
      <c r="E44" s="64">
        <f t="shared" ref="E44" si="1">IF(E43-D43&lt;0,0,E43-D43)</f>
        <v>5.5199999999999999E-2</v>
      </c>
      <c r="F44" s="64">
        <f t="shared" ref="F44" si="2">IF(F43-E43&lt;0,0,F43-E43)</f>
        <v>5.0800000000000012E-2</v>
      </c>
      <c r="G44" s="64">
        <f t="shared" ref="G44" si="3">IF(G43-F43&lt;0,0,G43-F43)</f>
        <v>0.06</v>
      </c>
      <c r="H44" s="64">
        <f t="shared" ref="H44" si="4">IF(H43-G43&lt;0,0,H43-G43)</f>
        <v>7.0000000000000007E-2</v>
      </c>
      <c r="I44" s="64">
        <f t="shared" ref="I44" si="5">IF(I43-H43&lt;0,0,I43-H43)</f>
        <v>4.1300000000000003E-2</v>
      </c>
      <c r="J44" s="64">
        <f t="shared" ref="J44" si="6">IF(J43-I43&lt;0,0,J43-I43)</f>
        <v>8.7199999999999944E-2</v>
      </c>
      <c r="K44" s="64">
        <f t="shared" ref="K44" si="7">IF(K43-J43&lt;0,0,K43-J43)</f>
        <v>0.15810000000000002</v>
      </c>
      <c r="L44" s="64">
        <f t="shared" ref="L44" si="8">IF(L43-K43&lt;0,0,L43-K43)</f>
        <v>9.5100000000000073E-2</v>
      </c>
      <c r="M44" s="64">
        <f t="shared" ref="M44" si="9">IF(M43-L43&lt;0,0,M43-L43)</f>
        <v>8.77E-2</v>
      </c>
      <c r="N44" s="64">
        <f t="shared" ref="N44" si="10">IF(N43-M43&lt;0,0,N43-M43)</f>
        <v>7.669999999999999E-2</v>
      </c>
      <c r="O44" s="64">
        <f t="shared" ref="O44" si="11">IF(O43-N43&lt;0,0,O43-N43)</f>
        <v>6.3899999999999957E-2</v>
      </c>
    </row>
    <row r="45" spans="1:15" ht="15" customHeight="1" x14ac:dyDescent="0.25">
      <c r="A45" s="65" t="s">
        <v>39</v>
      </c>
      <c r="B45" s="66">
        <v>5.0000000000000001E-3</v>
      </c>
      <c r="C45" s="66">
        <v>0.02</v>
      </c>
      <c r="D45" s="66">
        <v>0.05</v>
      </c>
      <c r="E45" s="66">
        <v>0.12</v>
      </c>
      <c r="F45" s="66">
        <v>0.16400000000000001</v>
      </c>
      <c r="G45" s="66">
        <v>0.23499999999999999</v>
      </c>
      <c r="H45" s="66">
        <v>0.374</v>
      </c>
      <c r="I45" s="66">
        <v>0.42099999999999999</v>
      </c>
      <c r="J45" s="66">
        <v>0.43020000000000003</v>
      </c>
      <c r="K45" s="66"/>
      <c r="L45" s="66"/>
      <c r="M45" s="66"/>
      <c r="N45" s="66"/>
      <c r="O45" s="66"/>
    </row>
    <row r="46" spans="1:15" ht="15" customHeight="1" x14ac:dyDescent="0.25">
      <c r="A46" s="65" t="s">
        <v>40</v>
      </c>
      <c r="B46" s="66">
        <f>B45</f>
        <v>5.0000000000000001E-3</v>
      </c>
      <c r="C46" s="66">
        <f>IF(C45-B45&lt;0,0,C45-B45)</f>
        <v>1.4999999999999999E-2</v>
      </c>
      <c r="D46" s="66">
        <f t="shared" ref="D46:O46" si="12">IF(D45-C45&lt;0,0,D45-C45)</f>
        <v>3.0000000000000002E-2</v>
      </c>
      <c r="E46" s="66">
        <f t="shared" si="12"/>
        <v>6.9999999999999993E-2</v>
      </c>
      <c r="F46" s="66">
        <f t="shared" si="12"/>
        <v>4.4000000000000011E-2</v>
      </c>
      <c r="G46" s="66">
        <f t="shared" si="12"/>
        <v>7.099999999999998E-2</v>
      </c>
      <c r="H46" s="66">
        <f t="shared" si="12"/>
        <v>0.13900000000000001</v>
      </c>
      <c r="I46" s="66">
        <f t="shared" si="12"/>
        <v>4.6999999999999986E-2</v>
      </c>
      <c r="J46" s="66">
        <f t="shared" si="12"/>
        <v>9.2000000000000415E-3</v>
      </c>
      <c r="K46" s="66">
        <f t="shared" si="12"/>
        <v>0</v>
      </c>
      <c r="L46" s="66">
        <f t="shared" si="12"/>
        <v>0</v>
      </c>
      <c r="M46" s="66">
        <f t="shared" si="12"/>
        <v>0</v>
      </c>
      <c r="N46" s="66">
        <f t="shared" si="12"/>
        <v>0</v>
      </c>
      <c r="O46" s="66">
        <f t="shared" si="12"/>
        <v>0</v>
      </c>
    </row>
    <row r="47" spans="1:15" ht="15" customHeight="1" x14ac:dyDescent="0.25"/>
    <row r="48" spans="1:15" ht="15" customHeigh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</row>
    <row r="49" spans="1:15" x14ac:dyDescent="0.2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</row>
    <row r="50" spans="1:15" x14ac:dyDescent="0.25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</row>
  </sheetData>
  <mergeCells count="11">
    <mergeCell ref="C2:L2"/>
    <mergeCell ref="C3:L3"/>
    <mergeCell ref="M2:O4"/>
    <mergeCell ref="A2:B4"/>
    <mergeCell ref="A7:B7"/>
    <mergeCell ref="C7:O7"/>
    <mergeCell ref="A8:O9"/>
    <mergeCell ref="A48:O50"/>
    <mergeCell ref="A6:B6"/>
    <mergeCell ref="C6:O6"/>
    <mergeCell ref="C4:L4"/>
  </mergeCells>
  <printOptions horizontalCentered="1"/>
  <pageMargins left="0.25" right="0.25" top="0.25" bottom="0.25" header="1.9" footer="0.05"/>
  <pageSetup paperSize="9" scale="57" fitToHeight="0" orientation="landscape" r:id="rId1"/>
  <headerFooter alignWithMargins="0">
    <oddFooter>&amp;C&amp;"Arial,Bold"&amp;10Page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M78"/>
  <sheetViews>
    <sheetView showGridLines="0" showZeros="0" tabSelected="1" view="pageBreakPreview" zoomScale="85" zoomScaleNormal="85" zoomScaleSheetLayoutView="85" workbookViewId="0">
      <selection activeCell="C12" sqref="C12:L72"/>
    </sheetView>
  </sheetViews>
  <sheetFormatPr defaultRowHeight="13.8" x14ac:dyDescent="0.25"/>
  <cols>
    <col min="1" max="1" width="8.88671875" style="40"/>
    <col min="2" max="13" width="13.33203125" style="40" customWidth="1"/>
    <col min="14" max="16384" width="8.88671875" style="40"/>
  </cols>
  <sheetData>
    <row r="2" spans="2:13" ht="84.9" customHeight="1" x14ac:dyDescent="0.25">
      <c r="B2" s="236"/>
      <c r="C2" s="237"/>
      <c r="D2" s="222" t="s">
        <v>404</v>
      </c>
      <c r="E2" s="223"/>
      <c r="F2" s="223"/>
      <c r="G2" s="223"/>
      <c r="H2" s="223"/>
      <c r="I2" s="223"/>
      <c r="J2" s="223"/>
      <c r="K2" s="224"/>
      <c r="L2" s="241"/>
      <c r="M2" s="242"/>
    </row>
    <row r="3" spans="2:13" ht="15" customHeight="1" x14ac:dyDescent="0.25">
      <c r="B3" s="238"/>
      <c r="C3" s="190"/>
      <c r="D3" s="206" t="s">
        <v>0</v>
      </c>
      <c r="E3" s="207"/>
      <c r="F3" s="207"/>
      <c r="G3" s="207"/>
      <c r="H3" s="207"/>
      <c r="I3" s="207"/>
      <c r="J3" s="207"/>
      <c r="K3" s="225"/>
      <c r="L3" s="200"/>
      <c r="M3" s="243"/>
    </row>
    <row r="4" spans="2:13" ht="48" customHeight="1" x14ac:dyDescent="0.25">
      <c r="B4" s="239"/>
      <c r="C4" s="240"/>
      <c r="D4" s="247" t="s">
        <v>409</v>
      </c>
      <c r="E4" s="248"/>
      <c r="F4" s="248"/>
      <c r="G4" s="248"/>
      <c r="H4" s="248"/>
      <c r="I4" s="248"/>
      <c r="J4" s="248"/>
      <c r="K4" s="249"/>
      <c r="L4" s="244"/>
      <c r="M4" s="245"/>
    </row>
    <row r="6" spans="2:13" s="41" customFormat="1" x14ac:dyDescent="0.3">
      <c r="B6" s="234" t="s">
        <v>1</v>
      </c>
      <c r="C6" s="235"/>
      <c r="D6" s="284"/>
      <c r="E6" s="284"/>
      <c r="F6" s="284"/>
      <c r="G6" s="284"/>
      <c r="H6" s="284"/>
      <c r="I6" s="284"/>
      <c r="J6" s="284"/>
      <c r="K6" s="284"/>
      <c r="L6" s="284"/>
      <c r="M6" s="267"/>
    </row>
    <row r="7" spans="2:13" s="41" customFormat="1" ht="14.4" thickBot="1" x14ac:dyDescent="0.35">
      <c r="B7" s="294" t="s">
        <v>7</v>
      </c>
      <c r="C7" s="295"/>
      <c r="D7" s="296"/>
      <c r="E7" s="296"/>
      <c r="F7" s="296"/>
      <c r="G7" s="296"/>
      <c r="H7" s="296"/>
      <c r="I7" s="296"/>
      <c r="J7" s="296"/>
      <c r="K7" s="296"/>
      <c r="L7" s="296"/>
      <c r="M7" s="282"/>
    </row>
    <row r="8" spans="2:13" ht="14.4" thickTop="1" x14ac:dyDescent="0.2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</row>
    <row r="9" spans="2:13" ht="15" customHeight="1" x14ac:dyDescent="0.25">
      <c r="B9" s="46"/>
      <c r="C9" s="297" t="s">
        <v>41</v>
      </c>
      <c r="D9" s="297"/>
      <c r="E9" s="297"/>
      <c r="F9" s="297"/>
      <c r="G9" s="297"/>
      <c r="H9" s="297"/>
      <c r="I9" s="297"/>
      <c r="J9" s="297"/>
      <c r="K9" s="297"/>
      <c r="L9" s="297"/>
      <c r="M9" s="47"/>
    </row>
    <row r="10" spans="2:13" ht="15" customHeight="1" x14ac:dyDescent="0.25">
      <c r="B10" s="46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47"/>
    </row>
    <row r="11" spans="2:13" ht="15" customHeight="1" x14ac:dyDescent="0.25">
      <c r="B11" s="46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47"/>
    </row>
    <row r="12" spans="2:13" ht="15" customHeight="1" x14ac:dyDescent="0.25">
      <c r="B12" s="46"/>
      <c r="C12" s="285"/>
      <c r="D12" s="286"/>
      <c r="E12" s="286"/>
      <c r="F12" s="286"/>
      <c r="G12" s="286"/>
      <c r="H12" s="286"/>
      <c r="I12" s="286"/>
      <c r="J12" s="286"/>
      <c r="K12" s="286"/>
      <c r="L12" s="287"/>
      <c r="M12" s="47"/>
    </row>
    <row r="13" spans="2:13" ht="15" customHeight="1" x14ac:dyDescent="0.25">
      <c r="B13" s="46"/>
      <c r="C13" s="288"/>
      <c r="D13" s="289"/>
      <c r="E13" s="289"/>
      <c r="F13" s="289"/>
      <c r="G13" s="289"/>
      <c r="H13" s="289"/>
      <c r="I13" s="289"/>
      <c r="J13" s="289"/>
      <c r="K13" s="289"/>
      <c r="L13" s="290"/>
      <c r="M13" s="47"/>
    </row>
    <row r="14" spans="2:13" ht="15" customHeight="1" x14ac:dyDescent="0.25">
      <c r="B14" s="46"/>
      <c r="C14" s="288"/>
      <c r="D14" s="289"/>
      <c r="E14" s="289"/>
      <c r="F14" s="289"/>
      <c r="G14" s="289"/>
      <c r="H14" s="289"/>
      <c r="I14" s="289"/>
      <c r="J14" s="289"/>
      <c r="K14" s="289"/>
      <c r="L14" s="290"/>
      <c r="M14" s="47"/>
    </row>
    <row r="15" spans="2:13" ht="15" customHeight="1" x14ac:dyDescent="0.25">
      <c r="B15" s="46"/>
      <c r="C15" s="288"/>
      <c r="D15" s="289"/>
      <c r="E15" s="289"/>
      <c r="F15" s="289"/>
      <c r="G15" s="289"/>
      <c r="H15" s="289"/>
      <c r="I15" s="289"/>
      <c r="J15" s="289"/>
      <c r="K15" s="289"/>
      <c r="L15" s="290"/>
      <c r="M15" s="47"/>
    </row>
    <row r="16" spans="2:13" ht="15" customHeight="1" x14ac:dyDescent="0.25">
      <c r="B16" s="46"/>
      <c r="C16" s="288"/>
      <c r="D16" s="289"/>
      <c r="E16" s="289"/>
      <c r="F16" s="289"/>
      <c r="G16" s="289"/>
      <c r="H16" s="289"/>
      <c r="I16" s="289"/>
      <c r="J16" s="289"/>
      <c r="K16" s="289"/>
      <c r="L16" s="290"/>
      <c r="M16" s="47"/>
    </row>
    <row r="17" spans="2:13" ht="15" customHeight="1" x14ac:dyDescent="0.25">
      <c r="B17" s="46"/>
      <c r="C17" s="288"/>
      <c r="D17" s="289"/>
      <c r="E17" s="289"/>
      <c r="F17" s="289"/>
      <c r="G17" s="289"/>
      <c r="H17" s="289"/>
      <c r="I17" s="289"/>
      <c r="J17" s="289"/>
      <c r="K17" s="289"/>
      <c r="L17" s="290"/>
      <c r="M17" s="47"/>
    </row>
    <row r="18" spans="2:13" ht="15" customHeight="1" x14ac:dyDescent="0.25">
      <c r="B18" s="46"/>
      <c r="C18" s="288"/>
      <c r="D18" s="289"/>
      <c r="E18" s="289"/>
      <c r="F18" s="289"/>
      <c r="G18" s="289"/>
      <c r="H18" s="289"/>
      <c r="I18" s="289"/>
      <c r="J18" s="289"/>
      <c r="K18" s="289"/>
      <c r="L18" s="290"/>
      <c r="M18" s="47"/>
    </row>
    <row r="19" spans="2:13" ht="15" customHeight="1" x14ac:dyDescent="0.25">
      <c r="B19" s="46"/>
      <c r="C19" s="288"/>
      <c r="D19" s="289"/>
      <c r="E19" s="289"/>
      <c r="F19" s="289"/>
      <c r="G19" s="289"/>
      <c r="H19" s="289"/>
      <c r="I19" s="289"/>
      <c r="J19" s="289"/>
      <c r="K19" s="289"/>
      <c r="L19" s="290"/>
      <c r="M19" s="47"/>
    </row>
    <row r="20" spans="2:13" ht="15" customHeight="1" x14ac:dyDescent="0.25">
      <c r="B20" s="46"/>
      <c r="C20" s="288"/>
      <c r="D20" s="289"/>
      <c r="E20" s="289"/>
      <c r="F20" s="289"/>
      <c r="G20" s="289"/>
      <c r="H20" s="289"/>
      <c r="I20" s="289"/>
      <c r="J20" s="289"/>
      <c r="K20" s="289"/>
      <c r="L20" s="290"/>
      <c r="M20" s="47"/>
    </row>
    <row r="21" spans="2:13" ht="15" customHeight="1" x14ac:dyDescent="0.25">
      <c r="B21" s="46"/>
      <c r="C21" s="288"/>
      <c r="D21" s="289"/>
      <c r="E21" s="289"/>
      <c r="F21" s="289"/>
      <c r="G21" s="289"/>
      <c r="H21" s="289"/>
      <c r="I21" s="289"/>
      <c r="J21" s="289"/>
      <c r="K21" s="289"/>
      <c r="L21" s="290"/>
      <c r="M21" s="47"/>
    </row>
    <row r="22" spans="2:13" ht="15" customHeight="1" x14ac:dyDescent="0.25">
      <c r="B22" s="46"/>
      <c r="C22" s="288"/>
      <c r="D22" s="289"/>
      <c r="E22" s="289"/>
      <c r="F22" s="289"/>
      <c r="G22" s="289"/>
      <c r="H22" s="289"/>
      <c r="I22" s="289"/>
      <c r="J22" s="289"/>
      <c r="K22" s="289"/>
      <c r="L22" s="290"/>
      <c r="M22" s="47"/>
    </row>
    <row r="23" spans="2:13" ht="15" customHeight="1" x14ac:dyDescent="0.25">
      <c r="B23" s="46"/>
      <c r="C23" s="288"/>
      <c r="D23" s="289"/>
      <c r="E23" s="289"/>
      <c r="F23" s="289"/>
      <c r="G23" s="289"/>
      <c r="H23" s="289"/>
      <c r="I23" s="289"/>
      <c r="J23" s="289"/>
      <c r="K23" s="289"/>
      <c r="L23" s="290"/>
      <c r="M23" s="47"/>
    </row>
    <row r="24" spans="2:13" ht="15" customHeight="1" x14ac:dyDescent="0.25">
      <c r="B24" s="46"/>
      <c r="C24" s="288"/>
      <c r="D24" s="289"/>
      <c r="E24" s="289"/>
      <c r="F24" s="289"/>
      <c r="G24" s="289"/>
      <c r="H24" s="289"/>
      <c r="I24" s="289"/>
      <c r="J24" s="289"/>
      <c r="K24" s="289"/>
      <c r="L24" s="290"/>
      <c r="M24" s="47"/>
    </row>
    <row r="25" spans="2:13" ht="15" customHeight="1" x14ac:dyDescent="0.25">
      <c r="B25" s="46"/>
      <c r="C25" s="288"/>
      <c r="D25" s="289"/>
      <c r="E25" s="289"/>
      <c r="F25" s="289"/>
      <c r="G25" s="289"/>
      <c r="H25" s="289"/>
      <c r="I25" s="289"/>
      <c r="J25" s="289"/>
      <c r="K25" s="289"/>
      <c r="L25" s="290"/>
      <c r="M25" s="47"/>
    </row>
    <row r="26" spans="2:13" ht="15" customHeight="1" x14ac:dyDescent="0.25">
      <c r="B26" s="46"/>
      <c r="C26" s="288"/>
      <c r="D26" s="289"/>
      <c r="E26" s="289"/>
      <c r="F26" s="289"/>
      <c r="G26" s="289"/>
      <c r="H26" s="289"/>
      <c r="I26" s="289"/>
      <c r="J26" s="289"/>
      <c r="K26" s="289"/>
      <c r="L26" s="290"/>
      <c r="M26" s="47"/>
    </row>
    <row r="27" spans="2:13" ht="15" customHeight="1" x14ac:dyDescent="0.25">
      <c r="B27" s="46"/>
      <c r="C27" s="288"/>
      <c r="D27" s="289"/>
      <c r="E27" s="289"/>
      <c r="F27" s="289"/>
      <c r="G27" s="289"/>
      <c r="H27" s="289"/>
      <c r="I27" s="289"/>
      <c r="J27" s="289"/>
      <c r="K27" s="289"/>
      <c r="L27" s="290"/>
      <c r="M27" s="47"/>
    </row>
    <row r="28" spans="2:13" ht="15" customHeight="1" x14ac:dyDescent="0.25">
      <c r="B28" s="46"/>
      <c r="C28" s="288"/>
      <c r="D28" s="289"/>
      <c r="E28" s="289"/>
      <c r="F28" s="289"/>
      <c r="G28" s="289"/>
      <c r="H28" s="289"/>
      <c r="I28" s="289"/>
      <c r="J28" s="289"/>
      <c r="K28" s="289"/>
      <c r="L28" s="290"/>
      <c r="M28" s="47"/>
    </row>
    <row r="29" spans="2:13" ht="15" customHeight="1" x14ac:dyDescent="0.25">
      <c r="B29" s="46"/>
      <c r="C29" s="288"/>
      <c r="D29" s="289"/>
      <c r="E29" s="289"/>
      <c r="F29" s="289"/>
      <c r="G29" s="289"/>
      <c r="H29" s="289"/>
      <c r="I29" s="289"/>
      <c r="J29" s="289"/>
      <c r="K29" s="289"/>
      <c r="L29" s="290"/>
      <c r="M29" s="47"/>
    </row>
    <row r="30" spans="2:13" ht="15" customHeight="1" x14ac:dyDescent="0.25">
      <c r="B30" s="46"/>
      <c r="C30" s="288"/>
      <c r="D30" s="289"/>
      <c r="E30" s="289"/>
      <c r="F30" s="289"/>
      <c r="G30" s="289"/>
      <c r="H30" s="289"/>
      <c r="I30" s="289"/>
      <c r="J30" s="289"/>
      <c r="K30" s="289"/>
      <c r="L30" s="290"/>
      <c r="M30" s="47"/>
    </row>
    <row r="31" spans="2:13" ht="15" customHeight="1" x14ac:dyDescent="0.25">
      <c r="B31" s="46"/>
      <c r="C31" s="288"/>
      <c r="D31" s="289"/>
      <c r="E31" s="289"/>
      <c r="F31" s="289"/>
      <c r="G31" s="289"/>
      <c r="H31" s="289"/>
      <c r="I31" s="289"/>
      <c r="J31" s="289"/>
      <c r="K31" s="289"/>
      <c r="L31" s="290"/>
      <c r="M31" s="47"/>
    </row>
    <row r="32" spans="2:13" ht="15" customHeight="1" x14ac:dyDescent="0.25">
      <c r="B32" s="46"/>
      <c r="C32" s="288"/>
      <c r="D32" s="289"/>
      <c r="E32" s="289"/>
      <c r="F32" s="289"/>
      <c r="G32" s="289"/>
      <c r="H32" s="289"/>
      <c r="I32" s="289"/>
      <c r="J32" s="289"/>
      <c r="K32" s="289"/>
      <c r="L32" s="290"/>
      <c r="M32" s="47"/>
    </row>
    <row r="33" spans="2:13" ht="15" customHeight="1" x14ac:dyDescent="0.25">
      <c r="B33" s="46"/>
      <c r="C33" s="288"/>
      <c r="D33" s="289"/>
      <c r="E33" s="289"/>
      <c r="F33" s="289"/>
      <c r="G33" s="289"/>
      <c r="H33" s="289"/>
      <c r="I33" s="289"/>
      <c r="J33" s="289"/>
      <c r="K33" s="289"/>
      <c r="L33" s="290"/>
      <c r="M33" s="47"/>
    </row>
    <row r="34" spans="2:13" ht="15" customHeight="1" x14ac:dyDescent="0.25">
      <c r="B34" s="46"/>
      <c r="C34" s="288"/>
      <c r="D34" s="289"/>
      <c r="E34" s="289"/>
      <c r="F34" s="289"/>
      <c r="G34" s="289"/>
      <c r="H34" s="289"/>
      <c r="I34" s="289"/>
      <c r="J34" s="289"/>
      <c r="K34" s="289"/>
      <c r="L34" s="290"/>
      <c r="M34" s="47"/>
    </row>
    <row r="35" spans="2:13" ht="15" customHeight="1" x14ac:dyDescent="0.25">
      <c r="B35" s="46"/>
      <c r="C35" s="288"/>
      <c r="D35" s="289"/>
      <c r="E35" s="289"/>
      <c r="F35" s="289"/>
      <c r="G35" s="289"/>
      <c r="H35" s="289"/>
      <c r="I35" s="289"/>
      <c r="J35" s="289"/>
      <c r="K35" s="289"/>
      <c r="L35" s="290"/>
      <c r="M35" s="47"/>
    </row>
    <row r="36" spans="2:13" ht="15" customHeight="1" x14ac:dyDescent="0.25">
      <c r="B36" s="46"/>
      <c r="C36" s="288"/>
      <c r="D36" s="289"/>
      <c r="E36" s="289"/>
      <c r="F36" s="289"/>
      <c r="G36" s="289"/>
      <c r="H36" s="289"/>
      <c r="I36" s="289"/>
      <c r="J36" s="289"/>
      <c r="K36" s="289"/>
      <c r="L36" s="290"/>
      <c r="M36" s="47"/>
    </row>
    <row r="37" spans="2:13" ht="15" customHeight="1" x14ac:dyDescent="0.25">
      <c r="B37" s="46"/>
      <c r="C37" s="288"/>
      <c r="D37" s="289"/>
      <c r="E37" s="289"/>
      <c r="F37" s="289"/>
      <c r="G37" s="289"/>
      <c r="H37" s="289"/>
      <c r="I37" s="289"/>
      <c r="J37" s="289"/>
      <c r="K37" s="289"/>
      <c r="L37" s="290"/>
      <c r="M37" s="47"/>
    </row>
    <row r="38" spans="2:13" ht="15" customHeight="1" x14ac:dyDescent="0.25">
      <c r="B38" s="46"/>
      <c r="C38" s="288"/>
      <c r="D38" s="289"/>
      <c r="E38" s="289"/>
      <c r="F38" s="289"/>
      <c r="G38" s="289"/>
      <c r="H38" s="289"/>
      <c r="I38" s="289"/>
      <c r="J38" s="289"/>
      <c r="K38" s="289"/>
      <c r="L38" s="290"/>
      <c r="M38" s="47"/>
    </row>
    <row r="39" spans="2:13" ht="15" customHeight="1" x14ac:dyDescent="0.25">
      <c r="B39" s="46"/>
      <c r="C39" s="288"/>
      <c r="D39" s="289"/>
      <c r="E39" s="289"/>
      <c r="F39" s="289"/>
      <c r="G39" s="289"/>
      <c r="H39" s="289"/>
      <c r="I39" s="289"/>
      <c r="J39" s="289"/>
      <c r="K39" s="289"/>
      <c r="L39" s="290"/>
      <c r="M39" s="47"/>
    </row>
    <row r="40" spans="2:13" ht="15" customHeight="1" x14ac:dyDescent="0.25">
      <c r="B40" s="46"/>
      <c r="C40" s="288"/>
      <c r="D40" s="289"/>
      <c r="E40" s="289"/>
      <c r="F40" s="289"/>
      <c r="G40" s="289"/>
      <c r="H40" s="289"/>
      <c r="I40" s="289"/>
      <c r="J40" s="289"/>
      <c r="K40" s="289"/>
      <c r="L40" s="290"/>
      <c r="M40" s="47"/>
    </row>
    <row r="41" spans="2:13" ht="15" customHeight="1" x14ac:dyDescent="0.25">
      <c r="B41" s="46"/>
      <c r="C41" s="288"/>
      <c r="D41" s="289"/>
      <c r="E41" s="289"/>
      <c r="F41" s="289"/>
      <c r="G41" s="289"/>
      <c r="H41" s="289"/>
      <c r="I41" s="289"/>
      <c r="J41" s="289"/>
      <c r="K41" s="289"/>
      <c r="L41" s="290"/>
      <c r="M41" s="47"/>
    </row>
    <row r="42" spans="2:13" ht="15" customHeight="1" x14ac:dyDescent="0.25">
      <c r="B42" s="46"/>
      <c r="C42" s="288"/>
      <c r="D42" s="289"/>
      <c r="E42" s="289"/>
      <c r="F42" s="289"/>
      <c r="G42" s="289"/>
      <c r="H42" s="289"/>
      <c r="I42" s="289"/>
      <c r="J42" s="289"/>
      <c r="K42" s="289"/>
      <c r="L42" s="290"/>
      <c r="M42" s="47"/>
    </row>
    <row r="43" spans="2:13" ht="15" customHeight="1" x14ac:dyDescent="0.25">
      <c r="B43" s="46"/>
      <c r="C43" s="288"/>
      <c r="D43" s="289"/>
      <c r="E43" s="289"/>
      <c r="F43" s="289"/>
      <c r="G43" s="289"/>
      <c r="H43" s="289"/>
      <c r="I43" s="289"/>
      <c r="J43" s="289"/>
      <c r="K43" s="289"/>
      <c r="L43" s="290"/>
      <c r="M43" s="47"/>
    </row>
    <row r="44" spans="2:13" ht="15" customHeight="1" x14ac:dyDescent="0.25">
      <c r="B44" s="46"/>
      <c r="C44" s="288"/>
      <c r="D44" s="289"/>
      <c r="E44" s="289"/>
      <c r="F44" s="289"/>
      <c r="G44" s="289"/>
      <c r="H44" s="289"/>
      <c r="I44" s="289"/>
      <c r="J44" s="289"/>
      <c r="K44" s="289"/>
      <c r="L44" s="290"/>
      <c r="M44" s="47"/>
    </row>
    <row r="45" spans="2:13" ht="15" customHeight="1" x14ac:dyDescent="0.25">
      <c r="B45" s="46"/>
      <c r="C45" s="288"/>
      <c r="D45" s="289"/>
      <c r="E45" s="289"/>
      <c r="F45" s="289"/>
      <c r="G45" s="289"/>
      <c r="H45" s="289"/>
      <c r="I45" s="289"/>
      <c r="J45" s="289"/>
      <c r="K45" s="289"/>
      <c r="L45" s="290"/>
      <c r="M45" s="47"/>
    </row>
    <row r="46" spans="2:13" ht="15" customHeight="1" x14ac:dyDescent="0.25">
      <c r="B46" s="46"/>
      <c r="C46" s="288"/>
      <c r="D46" s="289"/>
      <c r="E46" s="289"/>
      <c r="F46" s="289"/>
      <c r="G46" s="289"/>
      <c r="H46" s="289"/>
      <c r="I46" s="289"/>
      <c r="J46" s="289"/>
      <c r="K46" s="289"/>
      <c r="L46" s="290"/>
      <c r="M46" s="47"/>
    </row>
    <row r="47" spans="2:13" ht="15" customHeight="1" x14ac:dyDescent="0.25">
      <c r="B47" s="46"/>
      <c r="C47" s="288"/>
      <c r="D47" s="289"/>
      <c r="E47" s="289"/>
      <c r="F47" s="289"/>
      <c r="G47" s="289"/>
      <c r="H47" s="289"/>
      <c r="I47" s="289"/>
      <c r="J47" s="289"/>
      <c r="K47" s="289"/>
      <c r="L47" s="290"/>
      <c r="M47" s="47"/>
    </row>
    <row r="48" spans="2:13" ht="15" customHeight="1" x14ac:dyDescent="0.25">
      <c r="B48" s="46"/>
      <c r="C48" s="288"/>
      <c r="D48" s="289"/>
      <c r="E48" s="289"/>
      <c r="F48" s="289"/>
      <c r="G48" s="289"/>
      <c r="H48" s="289"/>
      <c r="I48" s="289"/>
      <c r="J48" s="289"/>
      <c r="K48" s="289"/>
      <c r="L48" s="290"/>
      <c r="M48" s="47"/>
    </row>
    <row r="49" spans="2:13" ht="15" customHeight="1" x14ac:dyDescent="0.25">
      <c r="B49" s="46"/>
      <c r="C49" s="288"/>
      <c r="D49" s="289"/>
      <c r="E49" s="289"/>
      <c r="F49" s="289"/>
      <c r="G49" s="289"/>
      <c r="H49" s="289"/>
      <c r="I49" s="289"/>
      <c r="J49" s="289"/>
      <c r="K49" s="289"/>
      <c r="L49" s="290"/>
      <c r="M49" s="47"/>
    </row>
    <row r="50" spans="2:13" ht="15" customHeight="1" x14ac:dyDescent="0.25">
      <c r="B50" s="46"/>
      <c r="C50" s="288"/>
      <c r="D50" s="289"/>
      <c r="E50" s="289"/>
      <c r="F50" s="289"/>
      <c r="G50" s="289"/>
      <c r="H50" s="289"/>
      <c r="I50" s="289"/>
      <c r="J50" s="289"/>
      <c r="K50" s="289"/>
      <c r="L50" s="290"/>
      <c r="M50" s="47"/>
    </row>
    <row r="51" spans="2:13" ht="15" customHeight="1" x14ac:dyDescent="0.25">
      <c r="B51" s="46"/>
      <c r="C51" s="288"/>
      <c r="D51" s="289"/>
      <c r="E51" s="289"/>
      <c r="F51" s="289"/>
      <c r="G51" s="289"/>
      <c r="H51" s="289"/>
      <c r="I51" s="289"/>
      <c r="J51" s="289"/>
      <c r="K51" s="289"/>
      <c r="L51" s="290"/>
      <c r="M51" s="47"/>
    </row>
    <row r="52" spans="2:13" ht="15" customHeight="1" x14ac:dyDescent="0.25">
      <c r="B52" s="46"/>
      <c r="C52" s="288"/>
      <c r="D52" s="289"/>
      <c r="E52" s="289"/>
      <c r="F52" s="289"/>
      <c r="G52" s="289"/>
      <c r="H52" s="289"/>
      <c r="I52" s="289"/>
      <c r="J52" s="289"/>
      <c r="K52" s="289"/>
      <c r="L52" s="290"/>
      <c r="M52" s="47"/>
    </row>
    <row r="53" spans="2:13" ht="15" customHeight="1" x14ac:dyDescent="0.25">
      <c r="B53" s="46"/>
      <c r="C53" s="288"/>
      <c r="D53" s="289"/>
      <c r="E53" s="289"/>
      <c r="F53" s="289"/>
      <c r="G53" s="289"/>
      <c r="H53" s="289"/>
      <c r="I53" s="289"/>
      <c r="J53" s="289"/>
      <c r="K53" s="289"/>
      <c r="L53" s="290"/>
      <c r="M53" s="47"/>
    </row>
    <row r="54" spans="2:13" ht="15" customHeight="1" x14ac:dyDescent="0.25">
      <c r="B54" s="46"/>
      <c r="C54" s="288"/>
      <c r="D54" s="289"/>
      <c r="E54" s="289"/>
      <c r="F54" s="289"/>
      <c r="G54" s="289"/>
      <c r="H54" s="289"/>
      <c r="I54" s="289"/>
      <c r="J54" s="289"/>
      <c r="K54" s="289"/>
      <c r="L54" s="290"/>
      <c r="M54" s="47"/>
    </row>
    <row r="55" spans="2:13" ht="15" customHeight="1" x14ac:dyDescent="0.25">
      <c r="B55" s="46"/>
      <c r="C55" s="288"/>
      <c r="D55" s="289"/>
      <c r="E55" s="289"/>
      <c r="F55" s="289"/>
      <c r="G55" s="289"/>
      <c r="H55" s="289"/>
      <c r="I55" s="289"/>
      <c r="J55" s="289"/>
      <c r="K55" s="289"/>
      <c r="L55" s="290"/>
      <c r="M55" s="47"/>
    </row>
    <row r="56" spans="2:13" ht="15" customHeight="1" x14ac:dyDescent="0.25">
      <c r="B56" s="46"/>
      <c r="C56" s="288"/>
      <c r="D56" s="289"/>
      <c r="E56" s="289"/>
      <c r="F56" s="289"/>
      <c r="G56" s="289"/>
      <c r="H56" s="289"/>
      <c r="I56" s="289"/>
      <c r="J56" s="289"/>
      <c r="K56" s="289"/>
      <c r="L56" s="290"/>
      <c r="M56" s="47"/>
    </row>
    <row r="57" spans="2:13" ht="15" customHeight="1" x14ac:dyDescent="0.25">
      <c r="B57" s="46"/>
      <c r="C57" s="288"/>
      <c r="D57" s="289"/>
      <c r="E57" s="289"/>
      <c r="F57" s="289"/>
      <c r="G57" s="289"/>
      <c r="H57" s="289"/>
      <c r="I57" s="289"/>
      <c r="J57" s="289"/>
      <c r="K57" s="289"/>
      <c r="L57" s="290"/>
      <c r="M57" s="47"/>
    </row>
    <row r="58" spans="2:13" ht="15" customHeight="1" x14ac:dyDescent="0.25">
      <c r="B58" s="46"/>
      <c r="C58" s="288"/>
      <c r="D58" s="289"/>
      <c r="E58" s="289"/>
      <c r="F58" s="289"/>
      <c r="G58" s="289"/>
      <c r="H58" s="289"/>
      <c r="I58" s="289"/>
      <c r="J58" s="289"/>
      <c r="K58" s="289"/>
      <c r="L58" s="290"/>
      <c r="M58" s="47"/>
    </row>
    <row r="59" spans="2:13" ht="15" customHeight="1" x14ac:dyDescent="0.25">
      <c r="B59" s="46"/>
      <c r="C59" s="288"/>
      <c r="D59" s="289"/>
      <c r="E59" s="289"/>
      <c r="F59" s="289"/>
      <c r="G59" s="289"/>
      <c r="H59" s="289"/>
      <c r="I59" s="289"/>
      <c r="J59" s="289"/>
      <c r="K59" s="289"/>
      <c r="L59" s="290"/>
      <c r="M59" s="47"/>
    </row>
    <row r="60" spans="2:13" ht="15" customHeight="1" x14ac:dyDescent="0.25">
      <c r="B60" s="46"/>
      <c r="C60" s="288"/>
      <c r="D60" s="289"/>
      <c r="E60" s="289"/>
      <c r="F60" s="289"/>
      <c r="G60" s="289"/>
      <c r="H60" s="289"/>
      <c r="I60" s="289"/>
      <c r="J60" s="289"/>
      <c r="K60" s="289"/>
      <c r="L60" s="290"/>
      <c r="M60" s="47"/>
    </row>
    <row r="61" spans="2:13" ht="15" customHeight="1" x14ac:dyDescent="0.25">
      <c r="B61" s="46"/>
      <c r="C61" s="288"/>
      <c r="D61" s="289"/>
      <c r="E61" s="289"/>
      <c r="F61" s="289"/>
      <c r="G61" s="289"/>
      <c r="H61" s="289"/>
      <c r="I61" s="289"/>
      <c r="J61" s="289"/>
      <c r="K61" s="289"/>
      <c r="L61" s="290"/>
      <c r="M61" s="47"/>
    </row>
    <row r="62" spans="2:13" ht="15" customHeight="1" x14ac:dyDescent="0.25">
      <c r="B62" s="46"/>
      <c r="C62" s="288"/>
      <c r="D62" s="289"/>
      <c r="E62" s="289"/>
      <c r="F62" s="289"/>
      <c r="G62" s="289"/>
      <c r="H62" s="289"/>
      <c r="I62" s="289"/>
      <c r="J62" s="289"/>
      <c r="K62" s="289"/>
      <c r="L62" s="290"/>
      <c r="M62" s="47"/>
    </row>
    <row r="63" spans="2:13" ht="15" customHeight="1" x14ac:dyDescent="0.25">
      <c r="B63" s="46"/>
      <c r="C63" s="288"/>
      <c r="D63" s="289"/>
      <c r="E63" s="289"/>
      <c r="F63" s="289"/>
      <c r="G63" s="289"/>
      <c r="H63" s="289"/>
      <c r="I63" s="289"/>
      <c r="J63" s="289"/>
      <c r="K63" s="289"/>
      <c r="L63" s="290"/>
      <c r="M63" s="47"/>
    </row>
    <row r="64" spans="2:13" ht="15" customHeight="1" x14ac:dyDescent="0.25">
      <c r="B64" s="46"/>
      <c r="C64" s="288"/>
      <c r="D64" s="289"/>
      <c r="E64" s="289"/>
      <c r="F64" s="289"/>
      <c r="G64" s="289"/>
      <c r="H64" s="289"/>
      <c r="I64" s="289"/>
      <c r="J64" s="289"/>
      <c r="K64" s="289"/>
      <c r="L64" s="290"/>
      <c r="M64" s="47"/>
    </row>
    <row r="65" spans="2:13" ht="15" customHeight="1" x14ac:dyDescent="0.25">
      <c r="B65" s="46"/>
      <c r="C65" s="288"/>
      <c r="D65" s="289"/>
      <c r="E65" s="289"/>
      <c r="F65" s="289"/>
      <c r="G65" s="289"/>
      <c r="H65" s="289"/>
      <c r="I65" s="289"/>
      <c r="J65" s="289"/>
      <c r="K65" s="289"/>
      <c r="L65" s="290"/>
      <c r="M65" s="47"/>
    </row>
    <row r="66" spans="2:13" ht="15" customHeight="1" x14ac:dyDescent="0.25">
      <c r="B66" s="46"/>
      <c r="C66" s="288"/>
      <c r="D66" s="289"/>
      <c r="E66" s="289"/>
      <c r="F66" s="289"/>
      <c r="G66" s="289"/>
      <c r="H66" s="289"/>
      <c r="I66" s="289"/>
      <c r="J66" s="289"/>
      <c r="K66" s="289"/>
      <c r="L66" s="290"/>
      <c r="M66" s="47"/>
    </row>
    <row r="67" spans="2:13" ht="15" customHeight="1" x14ac:dyDescent="0.25">
      <c r="B67" s="46"/>
      <c r="C67" s="288"/>
      <c r="D67" s="289"/>
      <c r="E67" s="289"/>
      <c r="F67" s="289"/>
      <c r="G67" s="289"/>
      <c r="H67" s="289"/>
      <c r="I67" s="289"/>
      <c r="J67" s="289"/>
      <c r="K67" s="289"/>
      <c r="L67" s="290"/>
      <c r="M67" s="47"/>
    </row>
    <row r="68" spans="2:13" ht="15" customHeight="1" x14ac:dyDescent="0.25">
      <c r="B68" s="46"/>
      <c r="C68" s="288"/>
      <c r="D68" s="289"/>
      <c r="E68" s="289"/>
      <c r="F68" s="289"/>
      <c r="G68" s="289"/>
      <c r="H68" s="289"/>
      <c r="I68" s="289"/>
      <c r="J68" s="289"/>
      <c r="K68" s="289"/>
      <c r="L68" s="290"/>
      <c r="M68" s="47"/>
    </row>
    <row r="69" spans="2:13" ht="15" customHeight="1" x14ac:dyDescent="0.25">
      <c r="B69" s="46"/>
      <c r="C69" s="288"/>
      <c r="D69" s="289"/>
      <c r="E69" s="289"/>
      <c r="F69" s="289"/>
      <c r="G69" s="289"/>
      <c r="H69" s="289"/>
      <c r="I69" s="289"/>
      <c r="J69" s="289"/>
      <c r="K69" s="289"/>
      <c r="L69" s="290"/>
      <c r="M69" s="47"/>
    </row>
    <row r="70" spans="2:13" ht="15" customHeight="1" x14ac:dyDescent="0.25">
      <c r="B70" s="46"/>
      <c r="C70" s="288"/>
      <c r="D70" s="289"/>
      <c r="E70" s="289"/>
      <c r="F70" s="289"/>
      <c r="G70" s="289"/>
      <c r="H70" s="289"/>
      <c r="I70" s="289"/>
      <c r="J70" s="289"/>
      <c r="K70" s="289"/>
      <c r="L70" s="290"/>
      <c r="M70" s="47"/>
    </row>
    <row r="71" spans="2:13" ht="15" customHeight="1" x14ac:dyDescent="0.25">
      <c r="B71" s="46"/>
      <c r="C71" s="288"/>
      <c r="D71" s="289"/>
      <c r="E71" s="289"/>
      <c r="F71" s="289"/>
      <c r="G71" s="289"/>
      <c r="H71" s="289"/>
      <c r="I71" s="289"/>
      <c r="J71" s="289"/>
      <c r="K71" s="289"/>
      <c r="L71" s="290"/>
      <c r="M71" s="47"/>
    </row>
    <row r="72" spans="2:13" ht="15" customHeight="1" x14ac:dyDescent="0.25">
      <c r="B72" s="46"/>
      <c r="C72" s="291"/>
      <c r="D72" s="292"/>
      <c r="E72" s="292"/>
      <c r="F72" s="292"/>
      <c r="G72" s="292"/>
      <c r="H72" s="292"/>
      <c r="I72" s="292"/>
      <c r="J72" s="292"/>
      <c r="K72" s="292"/>
      <c r="L72" s="293"/>
      <c r="M72" s="47"/>
    </row>
    <row r="73" spans="2:13" ht="15" customHeight="1" x14ac:dyDescent="0.25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5"/>
    </row>
    <row r="74" spans="2:13" ht="15" customHeight="1" x14ac:dyDescent="0.25"/>
    <row r="75" spans="2:13" x14ac:dyDescent="0.25"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</row>
    <row r="76" spans="2:13" x14ac:dyDescent="0.25"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</row>
    <row r="77" spans="2:13" x14ac:dyDescent="0.25"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2:13" x14ac:dyDescent="0.25"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</row>
  </sheetData>
  <mergeCells count="12">
    <mergeCell ref="L2:M4"/>
    <mergeCell ref="B2:C4"/>
    <mergeCell ref="D2:K2"/>
    <mergeCell ref="D3:K3"/>
    <mergeCell ref="D4:K4"/>
    <mergeCell ref="B6:C6"/>
    <mergeCell ref="D6:M6"/>
    <mergeCell ref="B75:M78"/>
    <mergeCell ref="C12:L72"/>
    <mergeCell ref="B7:C7"/>
    <mergeCell ref="D7:M7"/>
    <mergeCell ref="C9:L11"/>
  </mergeCells>
  <printOptions horizontalCentered="1"/>
  <pageMargins left="0.25" right="0.25" top="0.25" bottom="0.25" header="1.8" footer="0.05"/>
  <pageSetup paperSize="9" scale="58" orientation="portrait" r:id="rId1"/>
  <headerFooter>
    <oddFooter>&amp;C&amp;"Arial,Bold"&amp;10Page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Drop Down List</vt:lpstr>
      <vt:lpstr>PMS</vt:lpstr>
      <vt:lpstr>Contractual Info.</vt:lpstr>
      <vt:lpstr>S-Curve</vt:lpstr>
      <vt:lpstr>Pictures</vt:lpstr>
      <vt:lpstr>'Contractual Info.'!Print_Area</vt:lpstr>
      <vt:lpstr>Cover!Print_Area</vt:lpstr>
      <vt:lpstr>Pictures!Print_Area</vt:lpstr>
      <vt:lpstr>PMS!Print_Area</vt:lpstr>
      <vt:lpstr>PMS!Print_Titles</vt:lpstr>
      <vt:lpstr>'S-Curve'!Print_Titles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Shayan Hosseinzadeh</dc:creator>
  <cp:lastModifiedBy>Planning</cp:lastModifiedBy>
  <cp:lastPrinted>2024-12-16T10:38:27Z</cp:lastPrinted>
  <dcterms:created xsi:type="dcterms:W3CDTF">2021-12-29T04:50:34Z</dcterms:created>
  <dcterms:modified xsi:type="dcterms:W3CDTF">2024-12-16T10:38:57Z</dcterms:modified>
</cp:coreProperties>
</file>